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4B9DBD87-2189-4866-97DA-B154EA46E6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-4 " sheetId="6" r:id="rId1"/>
    <sheet name="5" sheetId="2" r:id="rId2"/>
    <sheet name="6" sheetId="3" r:id="rId3"/>
    <sheet name="7" sheetId="4" r:id="rId4"/>
    <sheet name="8-9" sheetId="5" r:id="rId5"/>
  </sheets>
  <definedNames>
    <definedName name="_xlnm._FilterDatabase" localSheetId="0" hidden="1">'2-4 '!$G$16:$G$18</definedName>
    <definedName name="_xlnm.Print_Area" localSheetId="0">'2-4 '!$A$1:$M$166</definedName>
    <definedName name="_xlnm.Print_Area" localSheetId="1">'5'!$A$1:$L$59</definedName>
    <definedName name="_xlnm.Print_Area" localSheetId="4">'8-9'!$A$1:$L$114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s8rQbHNOU4Jdsg+BJrJrMk65kag=="/>
    </ext>
  </extLst>
</workbook>
</file>

<file path=xl/calcChain.xml><?xml version="1.0" encoding="utf-8"?>
<calcChain xmlns="http://schemas.openxmlformats.org/spreadsheetml/2006/main">
  <c r="F79" i="5" l="1"/>
  <c r="H79" i="5"/>
  <c r="L79" i="5"/>
  <c r="J79" i="5"/>
  <c r="L46" i="2"/>
  <c r="J46" i="2"/>
  <c r="H46" i="2"/>
  <c r="F46" i="2"/>
  <c r="K87" i="6"/>
  <c r="G24" i="6"/>
  <c r="I24" i="6"/>
  <c r="K24" i="6"/>
  <c r="M24" i="6"/>
  <c r="G41" i="6"/>
  <c r="I41" i="6"/>
  <c r="K41" i="6"/>
  <c r="M41" i="6"/>
  <c r="A56" i="6"/>
  <c r="A58" i="6"/>
  <c r="G78" i="6"/>
  <c r="I78" i="6"/>
  <c r="K78" i="6"/>
  <c r="M78" i="6"/>
  <c r="G87" i="6"/>
  <c r="I87" i="6"/>
  <c r="M87" i="6"/>
  <c r="A111" i="6"/>
  <c r="A112" i="6"/>
  <c r="A114" i="6"/>
  <c r="I141" i="6"/>
  <c r="K141" i="6"/>
  <c r="M141" i="6"/>
  <c r="A166" i="6"/>
  <c r="I89" i="6" l="1"/>
  <c r="I143" i="6" s="1"/>
  <c r="I43" i="6"/>
  <c r="K43" i="6"/>
  <c r="M43" i="6"/>
  <c r="M89" i="6"/>
  <c r="M143" i="6" s="1"/>
  <c r="K89" i="6"/>
  <c r="K143" i="6" s="1"/>
  <c r="G89" i="6"/>
  <c r="G43" i="6"/>
  <c r="H27" i="5"/>
  <c r="H38" i="5" s="1"/>
  <c r="L89" i="5" l="1"/>
  <c r="H89" i="5"/>
  <c r="L27" i="5"/>
  <c r="L38" i="5" s="1"/>
  <c r="L41" i="5" s="1"/>
  <c r="H41" i="5"/>
  <c r="N15" i="4"/>
  <c r="L15" i="4"/>
  <c r="J15" i="4"/>
  <c r="H15" i="4"/>
  <c r="F15" i="4"/>
  <c r="P13" i="4"/>
  <c r="P12" i="4"/>
  <c r="P15" i="4" s="1"/>
  <c r="N15" i="3"/>
  <c r="L15" i="3"/>
  <c r="J15" i="3"/>
  <c r="H15" i="3"/>
  <c r="F15" i="3"/>
  <c r="P13" i="3"/>
  <c r="P12" i="3"/>
  <c r="L30" i="2"/>
  <c r="L21" i="2"/>
  <c r="L16" i="2"/>
  <c r="H30" i="2"/>
  <c r="H21" i="2"/>
  <c r="H16" i="2"/>
  <c r="H23" i="2" s="1"/>
  <c r="H26" i="2" s="1"/>
  <c r="H33" i="2" s="1"/>
  <c r="H36" i="2" s="1"/>
  <c r="H39" i="2" s="1"/>
  <c r="P18" i="3"/>
  <c r="P18" i="4"/>
  <c r="J89" i="5"/>
  <c r="F89" i="5"/>
  <c r="A58" i="5"/>
  <c r="L21" i="4"/>
  <c r="J21" i="4"/>
  <c r="H21" i="4"/>
  <c r="F21" i="4"/>
  <c r="L21" i="3"/>
  <c r="J21" i="3"/>
  <c r="H21" i="3"/>
  <c r="F21" i="3"/>
  <c r="A59" i="2"/>
  <c r="A32" i="4" s="1"/>
  <c r="J30" i="2"/>
  <c r="F30" i="2"/>
  <c r="J21" i="2"/>
  <c r="F21" i="2"/>
  <c r="J16" i="2"/>
  <c r="F16" i="2"/>
  <c r="L91" i="5" l="1"/>
  <c r="L94" i="5" s="1"/>
  <c r="H48" i="2"/>
  <c r="H53" i="2"/>
  <c r="H91" i="5"/>
  <c r="H94" i="5" s="1"/>
  <c r="L23" i="2"/>
  <c r="L26" i="2" s="1"/>
  <c r="L33" i="2" s="1"/>
  <c r="L36" i="2" s="1"/>
  <c r="L39" i="2" s="1"/>
  <c r="P15" i="3"/>
  <c r="F23" i="2"/>
  <c r="F26" i="2" s="1"/>
  <c r="F33" i="2" s="1"/>
  <c r="F36" i="2" s="1"/>
  <c r="F39" i="2" s="1"/>
  <c r="F53" i="2" s="1"/>
  <c r="J23" i="2"/>
  <c r="J26" i="2" s="1"/>
  <c r="J33" i="2" s="1"/>
  <c r="A32" i="3"/>
  <c r="A57" i="5" s="1"/>
  <c r="A114" i="5" s="1"/>
  <c r="L48" i="2" l="1"/>
  <c r="L53" i="2"/>
  <c r="F48" i="2"/>
  <c r="N19" i="3"/>
  <c r="N21" i="3" s="1"/>
  <c r="G139" i="6" s="1"/>
  <c r="G141" i="6" s="1"/>
  <c r="G143" i="6" s="1"/>
  <c r="J36" i="2"/>
  <c r="J39" i="2" s="1"/>
  <c r="J27" i="5"/>
  <c r="J38" i="5" s="1"/>
  <c r="J41" i="5" s="1"/>
  <c r="F27" i="5"/>
  <c r="F38" i="5" s="1"/>
  <c r="F41" i="5" s="1"/>
  <c r="F91" i="5" s="1"/>
  <c r="F94" i="5" s="1"/>
  <c r="J91" i="5" l="1"/>
  <c r="J94" i="5" s="1"/>
  <c r="J48" i="2"/>
  <c r="J53" i="2"/>
  <c r="N19" i="4"/>
  <c r="P19" i="4" s="1"/>
  <c r="P21" i="4" s="1"/>
  <c r="P19" i="3"/>
  <c r="P21" i="3" s="1"/>
  <c r="N21" i="4" l="1"/>
</calcChain>
</file>

<file path=xl/sharedStrings.xml><?xml version="1.0" encoding="utf-8"?>
<sst xmlns="http://schemas.openxmlformats.org/spreadsheetml/2006/main" count="338" uniqueCount="177">
  <si>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</si>
  <si>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</si>
  <si>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</si>
  <si>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</si>
  <si>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</si>
  <si>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</si>
  <si>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</si>
  <si>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31 March</t>
  </si>
  <si>
    <t>Notes</t>
  </si>
  <si>
    <t>2022</t>
  </si>
  <si>
    <t>Assets</t>
  </si>
  <si>
    <t>Current assets</t>
  </si>
  <si>
    <t>Cash and cash equivalents</t>
  </si>
  <si>
    <t>Financial assets measured at amortised cost</t>
  </si>
  <si>
    <t>Trade and other receivables, net</t>
  </si>
  <si>
    <t>- Current portion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</si>
  <si>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</si>
  <si>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</si>
  <si>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</si>
  <si>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</si>
  <si>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</si>
  <si>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</si>
  <si>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</si>
  <si>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Right-of-use assets, net</t>
  </si>
  <si>
    <t>Intangible assets, net</t>
  </si>
  <si>
    <t>Deferred excavation costs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</si>
  <si>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</si>
  <si>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</si>
  <si>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</si>
  <si>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</si>
  <si>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</si>
  <si>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</si>
  <si>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Trade and other payables</t>
  </si>
  <si>
    <t>Lease liabilities - Current portion</t>
  </si>
  <si>
    <t>Income tax payable</t>
  </si>
  <si>
    <t>Other current liabilities</t>
  </si>
  <si>
    <t>Total current liabilities</t>
  </si>
  <si>
    <t>Non-current liabilities</t>
  </si>
  <si>
    <t>Employee benefit obligations</t>
  </si>
  <si>
    <t>Total non-current liabilities</t>
  </si>
  <si>
    <t>Total liabilities</t>
  </si>
  <si>
    <t>Equity</t>
  </si>
  <si>
    <t>Share capital</t>
  </si>
  <si>
    <t>Registered share capital</t>
  </si>
  <si>
    <t xml:space="preserve">   Ordinary shares, 24,213,460 shares </t>
  </si>
  <si>
    <t xml:space="preserve">  of par Baht 10 each</t>
  </si>
  <si>
    <t>Issued and paid-up share capital</t>
  </si>
  <si>
    <t>Share premium</t>
  </si>
  <si>
    <t>Surplus on share-based payment transactions</t>
  </si>
  <si>
    <t>Retained earnings</t>
  </si>
  <si>
    <t>Appropriated - Legal reserve</t>
  </si>
  <si>
    <t>Unappropriated</t>
  </si>
  <si>
    <t>Total equity</t>
  </si>
  <si>
    <t>Total liabilities and equity</t>
  </si>
  <si>
    <t>Statement of Comprehensive Income</t>
  </si>
  <si>
    <t>Revenue from sales</t>
  </si>
  <si>
    <t>Revenue from services</t>
  </si>
  <si>
    <t>Management fee</t>
  </si>
  <si>
    <t>Total revenues</t>
  </si>
  <si>
    <t>Management cost</t>
  </si>
  <si>
    <t>Total cost of sales and services</t>
  </si>
  <si>
    <t>Gross profit</t>
  </si>
  <si>
    <t>Other income</t>
  </si>
  <si>
    <t>Profit before expenses</t>
  </si>
  <si>
    <t>Selling expenses</t>
  </si>
  <si>
    <t>Administrative expenses</t>
  </si>
  <si>
    <t>Total expenses</t>
  </si>
  <si>
    <t>Financial costs</t>
  </si>
  <si>
    <t>Profit before income tax</t>
  </si>
  <si>
    <t>Income tax expense</t>
  </si>
  <si>
    <t>Other comprehensive income :</t>
  </si>
  <si>
    <t>Item that will be reclassified subsequently</t>
  </si>
  <si>
    <t xml:space="preserve">Other comprehensive income </t>
  </si>
  <si>
    <t>for the period, net of tax</t>
  </si>
  <si>
    <t>Total comprehensive income for the period</t>
  </si>
  <si>
    <t>Basic earnings per share</t>
  </si>
  <si>
    <t>Statement of Changes in Equity</t>
  </si>
  <si>
    <t>Consolidated financial information</t>
  </si>
  <si>
    <t>Issued and</t>
  </si>
  <si>
    <t>Surplus on</t>
  </si>
  <si>
    <t>Total</t>
  </si>
  <si>
    <t xml:space="preserve"> paid-up</t>
  </si>
  <si>
    <t>Premium on</t>
  </si>
  <si>
    <t>share-based</t>
  </si>
  <si>
    <t>Appropriated</t>
  </si>
  <si>
    <t xml:space="preserve">owners of </t>
  </si>
  <si>
    <t>share capital</t>
  </si>
  <si>
    <t>payment</t>
  </si>
  <si>
    <t>legal reserve</t>
  </si>
  <si>
    <t>the parent</t>
  </si>
  <si>
    <t>Opening balance as at 1 January 2022</t>
  </si>
  <si>
    <t>-</t>
  </si>
  <si>
    <t>Closing balance as at 31 March 2022</t>
  </si>
  <si>
    <t>Separate financial information</t>
  </si>
  <si>
    <t>Statement of Cash Flows</t>
  </si>
  <si>
    <t>Cash flows from operating activities</t>
  </si>
  <si>
    <t>Adjustments to reconcile profit before</t>
  </si>
  <si>
    <t xml:space="preserve">income tax to net cash received </t>
  </si>
  <si>
    <t>(paid) from operating activities</t>
  </si>
  <si>
    <t>- Depreciation</t>
  </si>
  <si>
    <t>- Amortisation</t>
  </si>
  <si>
    <t>- Interest income</t>
  </si>
  <si>
    <t>- Finance costs</t>
  </si>
  <si>
    <t xml:space="preserve">Profit from operating activities before </t>
  </si>
  <si>
    <t>changes in working capital</t>
  </si>
  <si>
    <t>Changes in working capital</t>
  </si>
  <si>
    <t>- Trade and other receivables</t>
  </si>
  <si>
    <t xml:space="preserve">- Inventories </t>
  </si>
  <si>
    <t>- Other current assets</t>
  </si>
  <si>
    <t>- Other non-current assets</t>
  </si>
  <si>
    <t>- Trade and other payables</t>
  </si>
  <si>
    <t>- Other current liabilities</t>
  </si>
  <si>
    <t>- Employee benefit obligations - paid</t>
  </si>
  <si>
    <t>Cash provided by operations</t>
  </si>
  <si>
    <t>- Income tax paid</t>
  </si>
  <si>
    <t>Net cash generated from operating activities</t>
  </si>
  <si>
    <t>Cash flows from investing activities</t>
  </si>
  <si>
    <t>Payment for property, plant and equipment</t>
  </si>
  <si>
    <t>Interest received</t>
  </si>
  <si>
    <t>Cash flows from financing activities</t>
  </si>
  <si>
    <t>financial institutions</t>
  </si>
  <si>
    <t>Interest paid</t>
  </si>
  <si>
    <t>Net increase in cash and cash equivalents</t>
  </si>
  <si>
    <t>Cash and cash equivalents at the beginning of the period</t>
  </si>
  <si>
    <t>Cash and cash equivalents at the end of the period</t>
  </si>
  <si>
    <t>Supplemental cash flow information</t>
  </si>
  <si>
    <t>Non-cash transaction:</t>
  </si>
  <si>
    <t>Purchase of fixed assets and intangible assets</t>
  </si>
  <si>
    <t>on payable</t>
  </si>
  <si>
    <t>Acquisition of right-of-use assets under lease liabilities</t>
  </si>
  <si>
    <r>
      <t xml:space="preserve">Liabilities and equity </t>
    </r>
    <r>
      <rPr>
        <sz val="9"/>
        <color rgb="FF000000"/>
        <rFont val="Arial"/>
        <family val="2"/>
        <scheme val="major"/>
      </rPr>
      <t>(continued)</t>
    </r>
  </si>
  <si>
    <t>to profit or loss</t>
  </si>
  <si>
    <t>- Financial assets measured at amortised cost</t>
  </si>
  <si>
    <t>Earnings per share</t>
  </si>
  <si>
    <t>Note</t>
  </si>
  <si>
    <t xml:space="preserve">Net cash generated from (used in) investing activities </t>
  </si>
  <si>
    <r>
      <t>Statement of Cash Flows</t>
    </r>
    <r>
      <rPr>
        <sz val="9"/>
        <color theme="1"/>
        <rFont val="Arial"/>
        <family val="2"/>
        <scheme val="major"/>
      </rPr>
      <t xml:space="preserve"> (continued)</t>
    </r>
  </si>
  <si>
    <t>- Allowance for expected credit loss (reversal)</t>
  </si>
  <si>
    <r>
      <t>Statement of Financial Position</t>
    </r>
    <r>
      <rPr>
        <sz val="9"/>
        <color theme="1"/>
        <rFont val="Arial"/>
        <family val="2"/>
        <scheme val="major"/>
      </rPr>
      <t xml:space="preserve"> (continued)</t>
    </r>
  </si>
  <si>
    <t>Investment in a subsidiary</t>
  </si>
  <si>
    <t>Cost of sales of goods and cost of services</t>
  </si>
  <si>
    <t>Payment for lease liabilities</t>
  </si>
  <si>
    <t>For the three-month period ended 31 March 2023</t>
  </si>
  <si>
    <t>As at 31 March 2023</t>
  </si>
  <si>
    <t>2023</t>
  </si>
  <si>
    <t>Opening balance as at 1 January 2023</t>
  </si>
  <si>
    <t>Closing balance as at 31 March 2023</t>
  </si>
  <si>
    <t>Deferred mine rehabilitation costs, net</t>
  </si>
  <si>
    <t>Long-term loans from  financial institutions</t>
  </si>
  <si>
    <t xml:space="preserve"> - Current portion</t>
  </si>
  <si>
    <t>Long-term loans from financial institutions</t>
  </si>
  <si>
    <t>Provision for mine rehabilitation</t>
  </si>
  <si>
    <t>Baht</t>
  </si>
  <si>
    <t>Profit before income tax expense</t>
  </si>
  <si>
    <t xml:space="preserve">- (Gain) loss from disposal </t>
  </si>
  <si>
    <t>Payment for deposits</t>
  </si>
  <si>
    <t>Payment for long-term loans to a subsidiary</t>
  </si>
  <si>
    <t>Proceeds from long-term loans to a subsidiary</t>
  </si>
  <si>
    <t>11,12</t>
  </si>
  <si>
    <t>- Employee benefit obligations</t>
  </si>
  <si>
    <t>Proceeds from long-term loan from</t>
  </si>
  <si>
    <t>- Allowance for inventory obsolete (reversal)</t>
  </si>
  <si>
    <t>Property, plant and equipment, net</t>
  </si>
  <si>
    <t>Proceeds from disposal of property, plant and equipment</t>
  </si>
  <si>
    <t>Payment for long-term loans from</t>
  </si>
  <si>
    <t>15</t>
  </si>
  <si>
    <t>Net cash generated from (used in) financing activities</t>
  </si>
  <si>
    <t xml:space="preserve">    and write - off of fixed assets</t>
  </si>
  <si>
    <t xml:space="preserve">………………………………………………..               </t>
  </si>
  <si>
    <t xml:space="preserve">     (                                                 )                                   </t>
  </si>
  <si>
    <t xml:space="preserve">Profit before financial cost and </t>
  </si>
  <si>
    <t>income tax expense</t>
  </si>
  <si>
    <t>Lease liabilities, net</t>
  </si>
  <si>
    <t>Profit for the period</t>
  </si>
  <si>
    <t>owners of</t>
  </si>
  <si>
    <t xml:space="preserve">The notes to the interim financial statement on pages 10 to 17 are an integral part of this interim financial information.                                                                                        </t>
  </si>
  <si>
    <t>Long-term loans to a 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</si>
</sst>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;\(#,##0\)"/>
    <numFmt numFmtId="166" formatCode="#,##0;\(#,##0\);\-"/>
    <numFmt numFmtId="167" formatCode="d\ mmmm"/>
    <numFmt numFmtId="168" formatCode="#,##0.0;\(#,##0.0\)"/>
    <numFmt numFmtId="169" formatCode="#,##0;\(#,##0\);&quot;-&quot;"/>
    <numFmt numFmtId="170" formatCode="_-* #,##0_-;\-* #,##0_-;_-* &quot;-&quot;??_-;_-@"/>
    <numFmt numFmtId="171" formatCode="#,##0.0;\(#,##0.0\);&quot;-&quot;"/>
    <numFmt numFmtId="172" formatCode="_-* #,##0_-;\-* #,##0_-;_-* &quot;-&quot;_-;_-@"/>
    <numFmt numFmtId="173" formatCode="#,##0.00;\(#,##0.00\);\-"/>
  </numFmts>
  <fonts count="13" x14ac:knownFonts="1">
    <font>
      <sz val="10"/>
      <color rgb="FF000000"/>
      <name val="Arial"/>
      <scheme val="minor"/>
    </font>
    <font>
      <b/>
      <sz val="9"/>
      <color theme="1"/>
      <name val="Arial"/>
      <family val="2"/>
      <scheme val="major"/>
    </font>
    <font>
      <b/>
      <sz val="9"/>
      <color rgb="FF000000"/>
      <name val="Arial"/>
      <family val="2"/>
      <scheme val="major"/>
    </font>
    <font>
      <sz val="9"/>
      <color rgb="FF000000"/>
      <name val="Arial"/>
      <family val="2"/>
      <scheme val="major"/>
    </font>
    <font>
      <sz val="9"/>
      <color theme="1"/>
      <name val="Arial"/>
      <family val="2"/>
      <scheme val="major"/>
    </font>
    <font>
      <sz val="9"/>
      <name val="Arial"/>
      <family val="2"/>
      <scheme val="maj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0" fillId="0" borderId="3"/>
    <xf numFmtId="0" fontId="11" fillId="0" borderId="3"/>
    <xf numFmtId="0" fontId="10" fillId="0" borderId="3"/>
    <xf numFmtId="164" fontId="12" fillId="0" borderId="0" applyFont="0" applyFill="0" applyBorder="0" applyAlignment="0" applyProtection="0"/>
  </cellStyleXfs>
  <cellXfs count="236">
    <xf numFmtId="0" fontId="0" fillId="0" borderId="0" xfId="0"/>
    <xf numFmtId="37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horizontal="right" vertical="center"/>
    </xf>
    <xf numFmtId="166" fontId="4" fillId="2" borderId="3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171" fontId="1" fillId="0" borderId="1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172" fontId="4" fillId="0" borderId="0" xfId="0" applyNumberFormat="1" applyFont="1" applyAlignment="1">
      <alignment vertical="center"/>
    </xf>
    <xf numFmtId="17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vertical="center"/>
    </xf>
    <xf numFmtId="37" fontId="1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65" fontId="4" fillId="0" borderId="0" xfId="0" applyNumberFormat="1" applyFont="1"/>
    <xf numFmtId="38" fontId="4" fillId="0" borderId="0" xfId="0" applyNumberFormat="1" applyFont="1"/>
    <xf numFmtId="38" fontId="1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4" fillId="2" borderId="4" xfId="0" applyNumberFormat="1" applyFont="1" applyFill="1" applyBorder="1" applyAlignment="1">
      <alignment vertical="center"/>
    </xf>
    <xf numFmtId="168" fontId="4" fillId="0" borderId="0" xfId="0" applyNumberFormat="1" applyFont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6" fontId="1" fillId="0" borderId="1" xfId="0" quotePrefix="1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center" vertical="center"/>
    </xf>
    <xf numFmtId="166" fontId="7" fillId="2" borderId="2" xfId="0" applyNumberFormat="1" applyFont="1" applyFill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left"/>
    </xf>
    <xf numFmtId="169" fontId="8" fillId="2" borderId="3" xfId="0" applyNumberFormat="1" applyFont="1" applyFill="1" applyBorder="1" applyAlignment="1">
      <alignment vertical="center"/>
    </xf>
    <xf numFmtId="170" fontId="8" fillId="0" borderId="0" xfId="0" applyNumberFormat="1" applyFont="1" applyAlignment="1">
      <alignment horizontal="right" vertical="center"/>
    </xf>
    <xf numFmtId="169" fontId="8" fillId="2" borderId="4" xfId="0" applyNumberFormat="1" applyFont="1" applyFill="1" applyBorder="1" applyAlignment="1">
      <alignment vertical="center"/>
    </xf>
    <xf numFmtId="43" fontId="8" fillId="2" borderId="3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vertical="center"/>
    </xf>
    <xf numFmtId="43" fontId="8" fillId="2" borderId="3" xfId="0" applyNumberFormat="1" applyFont="1" applyFill="1" applyBorder="1" applyAlignment="1">
      <alignment horizontal="right" vertical="center"/>
    </xf>
    <xf numFmtId="165" fontId="8" fillId="2" borderId="3" xfId="0" applyNumberFormat="1" applyFont="1" applyFill="1" applyBorder="1" applyAlignment="1">
      <alignment vertical="center"/>
    </xf>
    <xf numFmtId="165" fontId="8" fillId="2" borderId="3" xfId="0" applyNumberFormat="1" applyFont="1" applyFill="1" applyBorder="1" applyAlignment="1">
      <alignment horizontal="right" vertical="center"/>
    </xf>
    <xf numFmtId="166" fontId="8" fillId="2" borderId="4" xfId="0" applyNumberFormat="1" applyFont="1" applyFill="1" applyBorder="1" applyAlignment="1">
      <alignment horizontal="right" vertical="center"/>
    </xf>
    <xf numFmtId="166" fontId="8" fillId="2" borderId="3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8" fillId="2" borderId="3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41" fontId="8" fillId="2" borderId="3" xfId="0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0" borderId="1" xfId="0" quotePrefix="1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2" borderId="4" xfId="0" applyNumberFormat="1" applyFont="1" applyFill="1" applyBorder="1"/>
    <xf numFmtId="166" fontId="4" fillId="2" borderId="3" xfId="0" applyNumberFormat="1" applyFont="1" applyFill="1" applyBorder="1"/>
    <xf numFmtId="166" fontId="4" fillId="2" borderId="3" xfId="0" applyNumberFormat="1" applyFont="1" applyFill="1" applyBorder="1" applyAlignment="1">
      <alignment vertical="top"/>
    </xf>
    <xf numFmtId="0" fontId="3" fillId="0" borderId="0" xfId="0" applyFont="1"/>
    <xf numFmtId="165" fontId="4" fillId="0" borderId="0" xfId="0" applyNumberFormat="1" applyFont="1" applyAlignment="1">
      <alignment horizontal="left" vertical="top"/>
    </xf>
    <xf numFmtId="37" fontId="1" fillId="0" borderId="3" xfId="0" applyNumberFormat="1" applyFont="1" applyBorder="1" applyAlignment="1">
      <alignment horizontal="center"/>
    </xf>
    <xf numFmtId="165" fontId="8" fillId="2" borderId="7" xfId="0" applyNumberFormat="1" applyFont="1" applyFill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9" fontId="8" fillId="0" borderId="3" xfId="0" applyNumberFormat="1" applyFont="1" applyBorder="1" applyAlignment="1">
      <alignment vertical="center"/>
    </xf>
    <xf numFmtId="169" fontId="8" fillId="0" borderId="4" xfId="0" applyNumberFormat="1" applyFont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43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165" fontId="4" fillId="0" borderId="3" xfId="0" applyNumberFormat="1" applyFont="1" applyBorder="1" applyAlignment="1">
      <alignment vertical="center"/>
    </xf>
    <xf numFmtId="166" fontId="4" fillId="0" borderId="3" xfId="0" applyNumberFormat="1" applyFont="1" applyBorder="1"/>
    <xf numFmtId="165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4" xfId="0" applyNumberFormat="1" applyFont="1" applyBorder="1"/>
    <xf numFmtId="41" fontId="4" fillId="0" borderId="3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9" fontId="4" fillId="0" borderId="3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66" fontId="4" fillId="0" borderId="3" xfId="0" applyNumberFormat="1" applyFont="1" applyBorder="1" applyAlignment="1">
      <alignment vertical="top"/>
    </xf>
    <xf numFmtId="165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6" fontId="4" fillId="0" borderId="4" xfId="0" applyNumberFormat="1" applyFont="1" applyBorder="1" applyAlignment="1">
      <alignment vertical="top"/>
    </xf>
    <xf numFmtId="165" fontId="4" fillId="0" borderId="3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1" fillId="0" borderId="3" xfId="0" quotePrefix="1" applyNumberFormat="1" applyFont="1" applyBorder="1" applyAlignment="1">
      <alignment horizontal="right" vertical="center"/>
    </xf>
    <xf numFmtId="37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center"/>
    </xf>
    <xf numFmtId="166" fontId="7" fillId="0" borderId="3" xfId="0" quotePrefix="1" applyNumberFormat="1" applyFont="1" applyBorder="1" applyAlignment="1">
      <alignment horizontal="right" vertical="center"/>
    </xf>
    <xf numFmtId="0" fontId="3" fillId="0" borderId="3" xfId="2" applyFont="1"/>
    <xf numFmtId="0" fontId="3" fillId="0" borderId="3" xfId="2" applyFont="1" applyAlignment="1">
      <alignment horizontal="center"/>
    </xf>
    <xf numFmtId="165" fontId="4" fillId="0" borderId="3" xfId="2" applyNumberFormat="1" applyFont="1" applyAlignment="1">
      <alignment vertical="top"/>
    </xf>
    <xf numFmtId="166" fontId="4" fillId="0" borderId="3" xfId="2" applyNumberFormat="1" applyFont="1" applyAlignment="1">
      <alignment horizontal="right" vertical="top"/>
    </xf>
    <xf numFmtId="165" fontId="4" fillId="0" borderId="3" xfId="2" applyNumberFormat="1" applyFont="1" applyAlignment="1">
      <alignment horizontal="center" vertical="top"/>
    </xf>
    <xf numFmtId="0" fontId="3" fillId="0" borderId="3" xfId="2" applyFont="1" applyAlignment="1">
      <alignment vertical="center"/>
    </xf>
    <xf numFmtId="165" fontId="4" fillId="0" borderId="3" xfId="2" applyNumberFormat="1" applyFont="1" applyAlignment="1">
      <alignment vertical="center"/>
    </xf>
    <xf numFmtId="166" fontId="4" fillId="0" borderId="4" xfId="2" applyNumberFormat="1" applyFont="1" applyBorder="1" applyAlignment="1">
      <alignment vertical="center"/>
    </xf>
    <xf numFmtId="0" fontId="4" fillId="0" borderId="4" xfId="2" applyFont="1" applyBorder="1" applyAlignment="1">
      <alignment vertical="center"/>
    </xf>
    <xf numFmtId="165" fontId="4" fillId="0" borderId="4" xfId="2" applyNumberFormat="1" applyFont="1" applyBorder="1" applyAlignment="1">
      <alignment vertical="center"/>
    </xf>
    <xf numFmtId="166" fontId="4" fillId="0" borderId="3" xfId="2" applyNumberFormat="1" applyFont="1" applyAlignment="1">
      <alignment vertical="top"/>
    </xf>
    <xf numFmtId="0" fontId="4" fillId="0" borderId="3" xfId="2" applyFont="1" applyAlignment="1">
      <alignment horizontal="center" vertical="top"/>
    </xf>
    <xf numFmtId="0" fontId="4" fillId="0" borderId="3" xfId="2" applyFont="1" applyAlignment="1">
      <alignment vertical="top"/>
    </xf>
    <xf numFmtId="0" fontId="1" fillId="0" borderId="3" xfId="2" applyFont="1" applyAlignment="1">
      <alignment vertical="top"/>
    </xf>
    <xf numFmtId="173" fontId="4" fillId="0" borderId="3" xfId="2" applyNumberFormat="1" applyFont="1" applyAlignment="1">
      <alignment vertical="top"/>
    </xf>
    <xf numFmtId="166" fontId="4" fillId="0" borderId="6" xfId="2" applyNumberFormat="1" applyFont="1" applyBorder="1" applyAlignment="1">
      <alignment vertical="center"/>
    </xf>
    <xf numFmtId="166" fontId="4" fillId="0" borderId="3" xfId="2" applyNumberFormat="1" applyFont="1" applyAlignment="1">
      <alignment vertical="center"/>
    </xf>
    <xf numFmtId="166" fontId="4" fillId="2" borderId="6" xfId="2" applyNumberFormat="1" applyFont="1" applyFill="1" applyBorder="1" applyAlignment="1">
      <alignment vertical="center"/>
    </xf>
    <xf numFmtId="0" fontId="4" fillId="0" borderId="3" xfId="2" applyFont="1" applyAlignment="1">
      <alignment vertical="center"/>
    </xf>
    <xf numFmtId="0" fontId="1" fillId="0" borderId="3" xfId="2" applyFont="1" applyAlignment="1">
      <alignment vertical="center"/>
    </xf>
    <xf numFmtId="166" fontId="4" fillId="2" borderId="3" xfId="2" applyNumberFormat="1" applyFont="1" applyFill="1" applyAlignment="1">
      <alignment vertical="center"/>
    </xf>
    <xf numFmtId="166" fontId="4" fillId="3" borderId="4" xfId="2" applyNumberFormat="1" applyFont="1" applyFill="1" applyBorder="1" applyAlignment="1">
      <alignment vertical="center"/>
    </xf>
    <xf numFmtId="166" fontId="4" fillId="2" borderId="4" xfId="2" applyNumberFormat="1" applyFont="1" applyFill="1" applyBorder="1" applyAlignment="1">
      <alignment vertical="center"/>
    </xf>
    <xf numFmtId="166" fontId="4" fillId="0" borderId="7" xfId="2" applyNumberFormat="1" applyFont="1" applyBorder="1" applyAlignment="1">
      <alignment vertical="center"/>
    </xf>
    <xf numFmtId="166" fontId="4" fillId="2" borderId="7" xfId="2" applyNumberFormat="1" applyFont="1" applyFill="1" applyBorder="1" applyAlignment="1">
      <alignment vertical="center"/>
    </xf>
    <xf numFmtId="165" fontId="9" fillId="0" borderId="3" xfId="3" applyNumberFormat="1" applyFont="1" applyAlignment="1">
      <alignment vertical="center"/>
    </xf>
    <xf numFmtId="37" fontId="4" fillId="0" borderId="3" xfId="2" applyNumberFormat="1" applyFont="1" applyAlignment="1">
      <alignment vertical="center"/>
    </xf>
    <xf numFmtId="165" fontId="9" fillId="0" borderId="8" xfId="3" applyNumberFormat="1" applyFont="1" applyBorder="1" applyAlignment="1">
      <alignment vertical="center"/>
    </xf>
    <xf numFmtId="166" fontId="4" fillId="3" borderId="6" xfId="2" applyNumberFormat="1" applyFont="1" applyFill="1" applyBorder="1" applyAlignment="1">
      <alignment vertical="center"/>
    </xf>
    <xf numFmtId="165" fontId="1" fillId="0" borderId="3" xfId="2" applyNumberFormat="1" applyFont="1" applyAlignment="1">
      <alignment vertical="center"/>
    </xf>
    <xf numFmtId="166" fontId="1" fillId="0" borderId="3" xfId="2" applyNumberFormat="1" applyFont="1" applyAlignment="1">
      <alignment vertical="center"/>
    </xf>
    <xf numFmtId="166" fontId="1" fillId="2" borderId="3" xfId="2" applyNumberFormat="1" applyFont="1" applyFill="1" applyAlignment="1">
      <alignment vertical="center"/>
    </xf>
    <xf numFmtId="0" fontId="2" fillId="0" borderId="3" xfId="2" applyFont="1" applyAlignment="1">
      <alignment vertical="center"/>
    </xf>
    <xf numFmtId="166" fontId="1" fillId="0" borderId="4" xfId="2" quotePrefix="1" applyNumberFormat="1" applyFont="1" applyBorder="1" applyAlignment="1">
      <alignment horizontal="right" vertical="center"/>
    </xf>
    <xf numFmtId="166" fontId="4" fillId="0" borderId="3" xfId="2" applyNumberFormat="1" applyFont="1" applyAlignment="1">
      <alignment horizontal="right" vertical="center"/>
    </xf>
    <xf numFmtId="165" fontId="4" fillId="0" borderId="3" xfId="2" applyNumberFormat="1" applyFont="1" applyAlignment="1">
      <alignment horizontal="right" vertical="center"/>
    </xf>
    <xf numFmtId="166" fontId="1" fillId="0" borderId="3" xfId="2" quotePrefix="1" applyNumberFormat="1" applyFont="1" applyAlignment="1">
      <alignment horizontal="right" vertical="center"/>
    </xf>
    <xf numFmtId="167" fontId="1" fillId="0" borderId="3" xfId="2" applyNumberFormat="1" applyFont="1" applyAlignment="1">
      <alignment horizontal="right" vertical="center"/>
    </xf>
    <xf numFmtId="166" fontId="1" fillId="0" borderId="3" xfId="2" applyNumberFormat="1" applyFont="1" applyAlignment="1">
      <alignment horizontal="right" vertical="center"/>
    </xf>
    <xf numFmtId="165" fontId="4" fillId="0" borderId="3" xfId="2" applyNumberFormat="1" applyFont="1" applyAlignment="1">
      <alignment horizontal="center" vertical="center"/>
    </xf>
    <xf numFmtId="166" fontId="1" fillId="0" borderId="3" xfId="2" applyNumberFormat="1" applyFont="1" applyAlignment="1">
      <alignment horizontal="right" vertical="top"/>
    </xf>
    <xf numFmtId="165" fontId="1" fillId="0" borderId="3" xfId="2" applyNumberFormat="1" applyFont="1" applyAlignment="1">
      <alignment vertical="top"/>
    </xf>
    <xf numFmtId="166" fontId="4" fillId="0" borderId="4" xfId="2" applyNumberFormat="1" applyFont="1" applyBorder="1" applyAlignment="1">
      <alignment horizontal="right" vertical="top"/>
    </xf>
    <xf numFmtId="165" fontId="4" fillId="0" borderId="4" xfId="2" applyNumberFormat="1" applyFont="1" applyBorder="1" applyAlignment="1">
      <alignment horizontal="center" vertical="top"/>
    </xf>
    <xf numFmtId="165" fontId="4" fillId="0" borderId="4" xfId="2" applyNumberFormat="1" applyFont="1" applyBorder="1" applyAlignment="1">
      <alignment vertical="top"/>
    </xf>
    <xf numFmtId="165" fontId="1" fillId="0" borderId="4" xfId="2" applyNumberFormat="1" applyFont="1" applyBorder="1" applyAlignment="1">
      <alignment vertical="top"/>
    </xf>
    <xf numFmtId="0" fontId="4" fillId="0" borderId="3" xfId="2" applyFont="1" applyAlignment="1">
      <alignment horizontal="left" vertical="top"/>
    </xf>
    <xf numFmtId="0" fontId="4" fillId="0" borderId="3" xfId="2" applyFont="1" applyAlignment="1">
      <alignment horizontal="center" vertical="center"/>
    </xf>
    <xf numFmtId="0" fontId="8" fillId="0" borderId="3" xfId="2" applyFont="1" applyAlignment="1">
      <alignment vertical="center"/>
    </xf>
    <xf numFmtId="166" fontId="4" fillId="2" borderId="3" xfId="2" applyNumberFormat="1" applyFont="1" applyFill="1" applyAlignment="1">
      <alignment horizontal="right" vertical="center"/>
    </xf>
    <xf numFmtId="0" fontId="1" fillId="0" borderId="3" xfId="2" applyFont="1" applyAlignment="1">
      <alignment horizontal="center" vertical="center"/>
    </xf>
    <xf numFmtId="37" fontId="1" fillId="0" borderId="4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165" fontId="1" fillId="0" borderId="4" xfId="2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169" fontId="4" fillId="0" borderId="4" xfId="2" applyNumberFormat="1" applyFont="1" applyBorder="1" applyAlignment="1">
      <alignment vertical="center"/>
    </xf>
    <xf numFmtId="169" fontId="4" fillId="0" borderId="3" xfId="2" applyNumberFormat="1" applyFont="1" applyAlignment="1">
      <alignment vertical="center"/>
    </xf>
    <xf numFmtId="168" fontId="4" fillId="0" borderId="3" xfId="2" applyNumberFormat="1" applyFont="1" applyAlignment="1">
      <alignment horizontal="center" vertical="center"/>
    </xf>
    <xf numFmtId="166" fontId="4" fillId="3" borderId="3" xfId="2" applyNumberFormat="1" applyFont="1" applyFill="1" applyAlignment="1">
      <alignment vertical="center"/>
    </xf>
    <xf numFmtId="165" fontId="1" fillId="0" borderId="7" xfId="2" applyNumberFormat="1" applyFont="1" applyBorder="1" applyAlignment="1">
      <alignment vertical="center"/>
    </xf>
    <xf numFmtId="164" fontId="4" fillId="0" borderId="0" xfId="4" applyFont="1" applyAlignment="1">
      <alignment horizontal="center" vertical="center"/>
    </xf>
    <xf numFmtId="164" fontId="4" fillId="0" borderId="0" xfId="4" applyFont="1" applyAlignment="1">
      <alignment horizontal="right" vertical="center"/>
    </xf>
    <xf numFmtId="166" fontId="4" fillId="0" borderId="7" xfId="0" applyNumberFormat="1" applyFont="1" applyBorder="1" applyAlignment="1">
      <alignment vertical="center"/>
    </xf>
    <xf numFmtId="165" fontId="4" fillId="2" borderId="7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>
      <alignment vertical="center"/>
    </xf>
    <xf numFmtId="168" fontId="4" fillId="0" borderId="0" xfId="0" quotePrefix="1" applyNumberFormat="1" applyFont="1" applyAlignment="1">
      <alignment horizontal="center" vertical="center"/>
    </xf>
    <xf numFmtId="41" fontId="4" fillId="2" borderId="4" xfId="4" applyNumberFormat="1" applyFont="1" applyFill="1" applyBorder="1" applyAlignment="1">
      <alignment horizontal="right"/>
    </xf>
    <xf numFmtId="166" fontId="1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5" fontId="4" fillId="0" borderId="3" xfId="2" applyNumberFormat="1" applyFont="1" applyAlignment="1">
      <alignment horizontal="center" vertical="top"/>
    </xf>
    <xf numFmtId="166" fontId="1" fillId="0" borderId="3" xfId="2" applyNumberFormat="1" applyFont="1" applyAlignment="1">
      <alignment horizontal="center" vertical="center"/>
    </xf>
    <xf numFmtId="0" fontId="3" fillId="0" borderId="3" xfId="2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5">
    <cellStyle name="Comma" xfId="4" builtinId="3"/>
    <cellStyle name="Normal" xfId="0" builtinId="0"/>
    <cellStyle name="Normal 2" xfId="1" xr:uid="{B0135157-A963-437A-8106-8DF8772E0E05}"/>
    <cellStyle name="Normal 2 2" xfId="2" xr:uid="{F862030E-E44D-4F94-8617-1C896602D45E}"/>
    <cellStyle name="Normal 2 2 2" xfId="3" xr:uid="{F2BDA3D2-DB6B-4BBA-B44A-BB97DDC47196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4ED1-E7D9-435A-948C-9CCCCEAA922C}">
  <dimension ref="A1:M166"/>
  <sheetViews>
    <sheetView tabSelected="1" zoomScaleNormal="100" zoomScaleSheetLayoutView="98" workbookViewId="0"/>
  </sheetViews>
  <sheetFormatPr defaultColWidth="12.7109375" defaultRowHeight="16.5" customHeight="1" x14ac:dyDescent="0.2"/>
  <cols>
    <col min="1" max="3" width="1.28515625" style="153" customWidth="1"/>
    <col min="4" max="4" width="32.5703125" style="153" customWidth="1"/>
    <col min="5" max="5" width="6.28515625" style="154" customWidth="1"/>
    <col min="6" max="6" width="1" style="153" customWidth="1"/>
    <col min="7" max="7" width="14.7109375" style="153" customWidth="1"/>
    <col min="8" max="8" width="1" style="153" customWidth="1"/>
    <col min="9" max="9" width="14.7109375" style="153" customWidth="1"/>
    <col min="10" max="10" width="1" style="153" customWidth="1"/>
    <col min="11" max="11" width="14.7109375" style="153" customWidth="1"/>
    <col min="12" max="12" width="1" style="153" customWidth="1"/>
    <col min="13" max="13" width="14.7109375" style="153" customWidth="1"/>
    <col min="14" max="16384" width="12.7109375" style="153"/>
  </cols>
  <sheetData>
    <row r="1" spans="1:13" ht="16.5" customHeight="1" x14ac:dyDescent="0.2">
      <c r="A1" s="182" t="s">
        <v>0</v>
      </c>
      <c r="B1" s="166"/>
      <c r="C1" s="166"/>
      <c r="D1" s="166"/>
      <c r="E1" s="157"/>
      <c r="F1" s="157"/>
      <c r="G1" s="156"/>
      <c r="H1" s="156"/>
      <c r="I1" s="156"/>
      <c r="J1" s="157"/>
      <c r="K1" s="156"/>
      <c r="L1" s="156"/>
      <c r="M1" s="156"/>
    </row>
    <row r="2" spans="1:13" ht="16.5" customHeight="1" x14ac:dyDescent="0.2">
      <c r="A2" s="182" t="s">
        <v>1</v>
      </c>
      <c r="B2" s="194"/>
      <c r="C2" s="155"/>
      <c r="D2" s="155"/>
      <c r="E2" s="157"/>
      <c r="F2" s="157"/>
      <c r="G2" s="156"/>
      <c r="H2" s="156"/>
      <c r="I2" s="156"/>
      <c r="J2" s="157"/>
      <c r="K2" s="156"/>
      <c r="L2" s="156"/>
      <c r="M2" s="156"/>
    </row>
    <row r="3" spans="1:13" ht="16.5" customHeight="1" x14ac:dyDescent="0.2">
      <c r="A3" s="212" t="s">
        <v>143</v>
      </c>
      <c r="B3" s="198"/>
      <c r="C3" s="197"/>
      <c r="D3" s="197"/>
      <c r="E3" s="196"/>
      <c r="F3" s="196"/>
      <c r="G3" s="195"/>
      <c r="H3" s="195"/>
      <c r="I3" s="195"/>
      <c r="J3" s="196"/>
      <c r="K3" s="195"/>
      <c r="L3" s="195"/>
      <c r="M3" s="195"/>
    </row>
    <row r="4" spans="1:13" ht="16.5" customHeight="1" x14ac:dyDescent="0.2">
      <c r="A4" s="194"/>
      <c r="B4" s="194"/>
      <c r="C4" s="155"/>
      <c r="D4" s="155"/>
      <c r="E4" s="157"/>
      <c r="F4" s="157"/>
      <c r="G4" s="156"/>
      <c r="H4" s="156"/>
      <c r="I4" s="156"/>
      <c r="J4" s="157"/>
      <c r="K4" s="156"/>
      <c r="L4" s="156"/>
      <c r="M4" s="156"/>
    </row>
    <row r="5" spans="1:13" ht="16.5" customHeight="1" x14ac:dyDescent="0.2">
      <c r="A5" s="194"/>
      <c r="B5" s="194"/>
      <c r="C5" s="155"/>
      <c r="D5" s="155"/>
      <c r="E5" s="157"/>
      <c r="F5" s="157"/>
      <c r="G5" s="156"/>
      <c r="H5" s="156"/>
      <c r="I5" s="156"/>
      <c r="J5" s="157"/>
      <c r="K5" s="156"/>
      <c r="L5" s="156"/>
      <c r="M5" s="156"/>
    </row>
    <row r="6" spans="1:13" s="158" customFormat="1" ht="16.5" customHeight="1" x14ac:dyDescent="0.2">
      <c r="A6" s="182"/>
      <c r="B6" s="182"/>
      <c r="C6" s="159"/>
      <c r="D6" s="159"/>
      <c r="E6" s="192"/>
      <c r="F6" s="159"/>
      <c r="G6" s="223" t="s">
        <v>2</v>
      </c>
      <c r="H6" s="224"/>
      <c r="I6" s="224"/>
      <c r="J6" s="192"/>
      <c r="K6" s="223" t="s">
        <v>3</v>
      </c>
      <c r="L6" s="224"/>
      <c r="M6" s="224"/>
    </row>
    <row r="7" spans="1:13" s="158" customFormat="1" ht="16.5" customHeight="1" x14ac:dyDescent="0.2">
      <c r="A7" s="182"/>
      <c r="B7" s="182"/>
      <c r="C7" s="159"/>
      <c r="D7" s="159"/>
      <c r="E7" s="192"/>
      <c r="F7" s="159"/>
      <c r="G7" s="220" t="s">
        <v>4</v>
      </c>
      <c r="H7" s="221"/>
      <c r="I7" s="221"/>
      <c r="J7" s="192"/>
      <c r="K7" s="220" t="s">
        <v>4</v>
      </c>
      <c r="L7" s="221"/>
      <c r="M7" s="221"/>
    </row>
    <row r="8" spans="1:13" s="158" customFormat="1" ht="16.5" customHeight="1" x14ac:dyDescent="0.2">
      <c r="A8" s="182"/>
      <c r="B8" s="182"/>
      <c r="C8" s="159"/>
      <c r="D8" s="159"/>
      <c r="E8" s="192"/>
      <c r="F8" s="159"/>
      <c r="G8" s="191" t="s">
        <v>5</v>
      </c>
      <c r="H8" s="187"/>
      <c r="I8" s="191" t="s">
        <v>6</v>
      </c>
      <c r="J8" s="188"/>
      <c r="K8" s="191" t="s">
        <v>5</v>
      </c>
      <c r="L8" s="187"/>
      <c r="M8" s="191" t="s">
        <v>6</v>
      </c>
    </row>
    <row r="9" spans="1:13" s="158" customFormat="1" ht="16.5" customHeight="1" x14ac:dyDescent="0.2">
      <c r="A9" s="182"/>
      <c r="B9" s="182"/>
      <c r="C9" s="159"/>
      <c r="D9" s="159"/>
      <c r="E9" s="192"/>
      <c r="F9" s="159"/>
      <c r="G9" s="189" t="s">
        <v>7</v>
      </c>
      <c r="H9" s="187"/>
      <c r="I9" s="190">
        <v>44926</v>
      </c>
      <c r="J9" s="188"/>
      <c r="K9" s="189" t="s">
        <v>7</v>
      </c>
      <c r="L9" s="187"/>
      <c r="M9" s="190">
        <v>44926</v>
      </c>
    </row>
    <row r="10" spans="1:13" s="158" customFormat="1" ht="16.5" customHeight="1" x14ac:dyDescent="0.2">
      <c r="A10" s="182"/>
      <c r="B10" s="182"/>
      <c r="C10" s="159"/>
      <c r="D10" s="159"/>
      <c r="E10" s="192"/>
      <c r="F10" s="159"/>
      <c r="G10" s="189" t="s">
        <v>144</v>
      </c>
      <c r="H10" s="187"/>
      <c r="I10" s="189" t="s">
        <v>9</v>
      </c>
      <c r="J10" s="188"/>
      <c r="K10" s="189" t="s">
        <v>144</v>
      </c>
      <c r="L10" s="187"/>
      <c r="M10" s="189" t="s">
        <v>9</v>
      </c>
    </row>
    <row r="11" spans="1:13" s="158" customFormat="1" ht="16.5" customHeight="1" x14ac:dyDescent="0.2">
      <c r="A11" s="159"/>
      <c r="B11" s="159"/>
      <c r="C11" s="159"/>
      <c r="D11" s="159"/>
      <c r="E11" s="204" t="s">
        <v>8</v>
      </c>
      <c r="F11" s="159"/>
      <c r="G11" s="186" t="s">
        <v>152</v>
      </c>
      <c r="H11" s="187"/>
      <c r="I11" s="186" t="s">
        <v>152</v>
      </c>
      <c r="J11" s="188"/>
      <c r="K11" s="186" t="s">
        <v>152</v>
      </c>
      <c r="L11" s="187"/>
      <c r="M11" s="186" t="s">
        <v>152</v>
      </c>
    </row>
    <row r="12" spans="1:13" s="158" customFormat="1" ht="16.5" customHeight="1" x14ac:dyDescent="0.2">
      <c r="A12" s="172" t="s">
        <v>10</v>
      </c>
      <c r="B12" s="159"/>
      <c r="C12" s="159"/>
      <c r="D12" s="159"/>
      <c r="E12" s="192"/>
      <c r="F12" s="159"/>
      <c r="G12" s="173"/>
      <c r="H12" s="169"/>
      <c r="I12" s="169"/>
      <c r="J12" s="159"/>
      <c r="K12" s="173"/>
      <c r="L12" s="169"/>
      <c r="M12" s="169"/>
    </row>
    <row r="13" spans="1:13" s="158" customFormat="1" ht="16.5" customHeight="1" x14ac:dyDescent="0.2">
      <c r="A13" s="182"/>
      <c r="B13" s="159"/>
      <c r="C13" s="159"/>
      <c r="D13" s="159"/>
      <c r="E13" s="192"/>
      <c r="F13" s="159"/>
      <c r="G13" s="173"/>
      <c r="H13" s="169"/>
      <c r="I13" s="169"/>
      <c r="J13" s="159"/>
      <c r="K13" s="173"/>
      <c r="L13" s="169"/>
      <c r="M13" s="169"/>
    </row>
    <row r="14" spans="1:13" s="158" customFormat="1" ht="16.5" customHeight="1" x14ac:dyDescent="0.2">
      <c r="A14" s="172" t="s">
        <v>11</v>
      </c>
      <c r="B14" s="159"/>
      <c r="C14" s="159"/>
      <c r="D14" s="182"/>
      <c r="E14" s="192"/>
      <c r="F14" s="159"/>
      <c r="G14" s="173"/>
      <c r="H14" s="169"/>
      <c r="I14" s="169"/>
      <c r="J14" s="159"/>
      <c r="K14" s="173"/>
      <c r="L14" s="169"/>
      <c r="M14" s="169"/>
    </row>
    <row r="15" spans="1:13" s="158" customFormat="1" ht="16.5" customHeight="1" x14ac:dyDescent="0.2">
      <c r="A15" s="182"/>
      <c r="B15" s="159"/>
      <c r="C15" s="159"/>
      <c r="D15" s="159"/>
      <c r="E15" s="192"/>
      <c r="F15" s="159"/>
      <c r="G15" s="173"/>
      <c r="H15" s="169"/>
      <c r="I15" s="169"/>
      <c r="J15" s="159"/>
      <c r="K15" s="211"/>
      <c r="L15" s="169"/>
      <c r="M15" s="169"/>
    </row>
    <row r="16" spans="1:13" s="158" customFormat="1" ht="16.5" customHeight="1" x14ac:dyDescent="0.2">
      <c r="A16" s="159" t="s">
        <v>12</v>
      </c>
      <c r="B16" s="159"/>
      <c r="C16" s="159"/>
      <c r="D16" s="159"/>
      <c r="E16" s="192"/>
      <c r="F16" s="159"/>
      <c r="G16" s="173">
        <v>94004308</v>
      </c>
      <c r="H16" s="169"/>
      <c r="I16" s="169">
        <v>57702285</v>
      </c>
      <c r="J16" s="159"/>
      <c r="K16" s="211">
        <v>80426352</v>
      </c>
      <c r="L16" s="169"/>
      <c r="M16" s="169">
        <v>51988002</v>
      </c>
    </row>
    <row r="17" spans="1:13" s="158" customFormat="1" ht="16.5" customHeight="1" x14ac:dyDescent="0.2">
      <c r="A17" s="159" t="s">
        <v>13</v>
      </c>
      <c r="B17" s="159"/>
      <c r="C17" s="159"/>
      <c r="D17" s="159"/>
      <c r="E17" s="192">
        <v>7</v>
      </c>
      <c r="F17" s="159"/>
      <c r="G17" s="173">
        <v>484798</v>
      </c>
      <c r="H17" s="169"/>
      <c r="I17" s="169">
        <v>40484047</v>
      </c>
      <c r="J17" s="159"/>
      <c r="K17" s="211">
        <v>0</v>
      </c>
      <c r="L17" s="169"/>
      <c r="M17" s="169">
        <v>40000000</v>
      </c>
    </row>
    <row r="18" spans="1:13" s="158" customFormat="1" ht="16.5" customHeight="1" x14ac:dyDescent="0.2">
      <c r="A18" s="159" t="s">
        <v>14</v>
      </c>
      <c r="B18" s="159"/>
      <c r="C18" s="159"/>
      <c r="D18" s="159"/>
      <c r="E18" s="192">
        <v>8</v>
      </c>
      <c r="F18" s="159"/>
      <c r="G18" s="173">
        <v>36555557</v>
      </c>
      <c r="H18" s="169"/>
      <c r="I18" s="169">
        <v>26218573</v>
      </c>
      <c r="J18" s="159"/>
      <c r="K18" s="211">
        <v>52048292</v>
      </c>
      <c r="L18" s="169"/>
      <c r="M18" s="169">
        <v>40629331</v>
      </c>
    </row>
    <row r="19" spans="1:13" s="158" customFormat="1" ht="16.5" customHeight="1" x14ac:dyDescent="0.2">
      <c r="A19" s="159" t="s">
        <v>176</v>
      </c>
      <c r="B19" s="159"/>
      <c r="C19" s="159"/>
      <c r="D19" s="159"/>
      <c r="E19" s="192"/>
      <c r="F19" s="159"/>
      <c r="G19" s="173"/>
      <c r="H19" s="169"/>
      <c r="I19" s="169"/>
      <c r="J19" s="159"/>
      <c r="K19" s="211"/>
      <c r="L19" s="169"/>
      <c r="M19" s="169"/>
    </row>
    <row r="20" spans="1:13" s="158" customFormat="1" ht="16.5" customHeight="1" x14ac:dyDescent="0.2">
      <c r="A20" s="159"/>
      <c r="B20" s="159" t="s">
        <v>15</v>
      </c>
      <c r="C20" s="159"/>
      <c r="D20" s="159"/>
      <c r="E20" s="210">
        <v>19.5</v>
      </c>
      <c r="F20" s="159"/>
      <c r="G20" s="173">
        <v>0</v>
      </c>
      <c r="H20" s="169"/>
      <c r="I20" s="169">
        <v>0</v>
      </c>
      <c r="J20" s="159"/>
      <c r="K20" s="211">
        <v>7404762</v>
      </c>
      <c r="L20" s="169"/>
      <c r="M20" s="169">
        <v>6666667</v>
      </c>
    </row>
    <row r="21" spans="1:13" s="158" customFormat="1" ht="16.5" customHeight="1" x14ac:dyDescent="0.2">
      <c r="A21" s="159" t="s">
        <v>16</v>
      </c>
      <c r="B21" s="159"/>
      <c r="C21" s="159"/>
      <c r="D21" s="159"/>
      <c r="E21" s="192">
        <v>9</v>
      </c>
      <c r="F21" s="159"/>
      <c r="G21" s="173">
        <v>128135652</v>
      </c>
      <c r="H21" s="169"/>
      <c r="I21" s="169">
        <v>120546507</v>
      </c>
      <c r="J21" s="159"/>
      <c r="K21" s="211">
        <v>77561310</v>
      </c>
      <c r="L21" s="169"/>
      <c r="M21" s="169">
        <v>72644772</v>
      </c>
    </row>
    <row r="22" spans="1:13" s="158" customFormat="1" ht="16.5" customHeight="1" x14ac:dyDescent="0.2">
      <c r="A22" s="159" t="s">
        <v>17</v>
      </c>
      <c r="B22" s="159"/>
      <c r="C22" s="159"/>
      <c r="D22" s="159"/>
      <c r="E22" s="192"/>
      <c r="F22" s="159"/>
      <c r="G22" s="175">
        <v>3090096</v>
      </c>
      <c r="H22" s="169"/>
      <c r="I22" s="160">
        <v>2895171</v>
      </c>
      <c r="J22" s="159"/>
      <c r="K22" s="174">
        <v>206269</v>
      </c>
      <c r="L22" s="169"/>
      <c r="M22" s="160">
        <v>306331</v>
      </c>
    </row>
    <row r="23" spans="1:13" s="158" customFormat="1" ht="16.5" customHeight="1" x14ac:dyDescent="0.2">
      <c r="A23" s="159"/>
      <c r="B23" s="159"/>
      <c r="C23" s="159"/>
      <c r="D23" s="159"/>
      <c r="E23" s="192"/>
      <c r="F23" s="159"/>
      <c r="G23" s="173"/>
      <c r="H23" s="169"/>
      <c r="I23" s="169"/>
      <c r="J23" s="159"/>
      <c r="K23" s="173"/>
      <c r="L23" s="169"/>
      <c r="M23" s="169"/>
    </row>
    <row r="24" spans="1:13" s="158" customFormat="1" ht="16.5" customHeight="1" x14ac:dyDescent="0.2">
      <c r="A24" s="172" t="s">
        <v>18</v>
      </c>
      <c r="B24" s="159"/>
      <c r="C24" s="159"/>
      <c r="D24" s="159"/>
      <c r="E24" s="192"/>
      <c r="F24" s="159"/>
      <c r="G24" s="175">
        <f>SUM(G16:G23)</f>
        <v>262270411</v>
      </c>
      <c r="H24" s="169"/>
      <c r="I24" s="160">
        <f>SUM(I16:I23)</f>
        <v>247846583</v>
      </c>
      <c r="J24" s="159"/>
      <c r="K24" s="175">
        <f>SUM(K16:K23)</f>
        <v>217646985</v>
      </c>
      <c r="L24" s="169"/>
      <c r="M24" s="160">
        <f>SUM(M16:M23)</f>
        <v>212235103</v>
      </c>
    </row>
    <row r="25" spans="1:13" s="158" customFormat="1" ht="16.5" customHeight="1" x14ac:dyDescent="0.2">
      <c r="A25" s="159"/>
      <c r="B25" s="159"/>
      <c r="C25" s="159"/>
      <c r="D25" s="159"/>
      <c r="E25" s="192"/>
      <c r="F25" s="159"/>
      <c r="G25" s="173"/>
      <c r="H25" s="169"/>
      <c r="I25" s="169"/>
      <c r="J25" s="159"/>
      <c r="K25" s="173"/>
      <c r="L25" s="169"/>
      <c r="M25" s="169"/>
    </row>
    <row r="26" spans="1:13" s="158" customFormat="1" ht="16.5" customHeight="1" x14ac:dyDescent="0.2">
      <c r="A26" s="172" t="s">
        <v>19</v>
      </c>
      <c r="B26" s="159"/>
      <c r="C26" s="159"/>
      <c r="D26" s="159"/>
      <c r="E26" s="192"/>
      <c r="F26" s="159"/>
      <c r="G26" s="173"/>
      <c r="H26" s="169"/>
      <c r="I26" s="169"/>
      <c r="J26" s="159"/>
      <c r="K26" s="173"/>
      <c r="L26" s="169"/>
      <c r="M26" s="169"/>
    </row>
    <row r="27" spans="1:13" s="158" customFormat="1" ht="16.5" customHeight="1" x14ac:dyDescent="0.2">
      <c r="A27" s="159"/>
      <c r="B27" s="159"/>
      <c r="C27" s="159"/>
      <c r="D27" s="159"/>
      <c r="E27" s="192"/>
      <c r="F27" s="159"/>
      <c r="G27" s="173"/>
      <c r="H27" s="169"/>
      <c r="I27" s="169"/>
      <c r="J27" s="159"/>
      <c r="K27" s="173"/>
      <c r="L27" s="169"/>
      <c r="M27" s="169"/>
    </row>
    <row r="28" spans="1:13" s="158" customFormat="1" ht="16.5" customHeight="1" x14ac:dyDescent="0.2">
      <c r="A28" s="159" t="s">
        <v>20</v>
      </c>
      <c r="B28" s="159"/>
      <c r="C28" s="159"/>
      <c r="D28" s="159"/>
      <c r="E28" s="192"/>
      <c r="F28" s="159"/>
      <c r="G28" s="173">
        <v>3614096</v>
      </c>
      <c r="H28" s="169"/>
      <c r="I28" s="159">
        <v>3444096</v>
      </c>
      <c r="J28" s="159"/>
      <c r="K28" s="173">
        <v>1111429</v>
      </c>
      <c r="L28" s="169"/>
      <c r="M28" s="169">
        <v>941429</v>
      </c>
    </row>
    <row r="29" spans="1:13" s="158" customFormat="1" ht="16.5" customHeight="1" x14ac:dyDescent="0.2">
      <c r="A29" s="159" t="s">
        <v>21</v>
      </c>
      <c r="B29" s="159"/>
      <c r="C29" s="159"/>
      <c r="D29" s="159"/>
      <c r="E29" s="192"/>
      <c r="F29" s="159"/>
      <c r="G29" s="173">
        <v>4390116</v>
      </c>
      <c r="H29" s="169"/>
      <c r="I29" s="159">
        <v>4389581</v>
      </c>
      <c r="J29" s="159"/>
      <c r="K29" s="173">
        <v>4190116</v>
      </c>
      <c r="L29" s="169"/>
      <c r="M29" s="159">
        <v>4189581</v>
      </c>
    </row>
    <row r="30" spans="1:13" s="158" customFormat="1" ht="16.5" customHeight="1" x14ac:dyDescent="0.2">
      <c r="A30" s="159" t="s">
        <v>139</v>
      </c>
      <c r="B30" s="159"/>
      <c r="C30" s="159"/>
      <c r="D30" s="159"/>
      <c r="E30" s="192">
        <v>10</v>
      </c>
      <c r="F30" s="159"/>
      <c r="G30" s="173">
        <v>0</v>
      </c>
      <c r="H30" s="169"/>
      <c r="I30" s="169">
        <v>0</v>
      </c>
      <c r="J30" s="159"/>
      <c r="K30" s="173">
        <v>181924740</v>
      </c>
      <c r="L30" s="169"/>
      <c r="M30" s="159">
        <v>181924740</v>
      </c>
    </row>
    <row r="31" spans="1:13" s="158" customFormat="1" ht="16.5" customHeight="1" x14ac:dyDescent="0.2">
      <c r="A31" s="159" t="s">
        <v>176</v>
      </c>
      <c r="B31" s="159"/>
      <c r="C31" s="159"/>
      <c r="D31" s="159"/>
      <c r="E31" s="210">
        <v>19.5</v>
      </c>
      <c r="F31" s="159"/>
      <c r="G31" s="173">
        <v>0</v>
      </c>
      <c r="H31" s="169"/>
      <c r="I31" s="169">
        <v>0</v>
      </c>
      <c r="J31" s="159"/>
      <c r="K31" s="173">
        <v>52928571</v>
      </c>
      <c r="L31" s="169"/>
      <c r="M31" s="159">
        <v>52000000</v>
      </c>
    </row>
    <row r="32" spans="1:13" s="158" customFormat="1" ht="16.5" customHeight="1" x14ac:dyDescent="0.2">
      <c r="A32" s="159" t="s">
        <v>22</v>
      </c>
      <c r="B32" s="159"/>
      <c r="C32" s="159"/>
      <c r="D32" s="159"/>
      <c r="E32" s="192"/>
      <c r="F32" s="159"/>
      <c r="G32" s="173">
        <v>20679694</v>
      </c>
      <c r="H32" s="169"/>
      <c r="I32" s="159">
        <v>20679694</v>
      </c>
      <c r="J32" s="159"/>
      <c r="K32" s="173">
        <v>20679694</v>
      </c>
      <c r="L32" s="169"/>
      <c r="M32" s="159">
        <v>20679694</v>
      </c>
    </row>
    <row r="33" spans="1:13" s="158" customFormat="1" ht="16.5" customHeight="1" x14ac:dyDescent="0.2">
      <c r="A33" s="159" t="s">
        <v>162</v>
      </c>
      <c r="B33" s="159"/>
      <c r="C33" s="159"/>
      <c r="D33" s="159"/>
      <c r="E33" s="192">
        <v>11</v>
      </c>
      <c r="F33" s="159"/>
      <c r="G33" s="173">
        <v>344249100</v>
      </c>
      <c r="H33" s="169"/>
      <c r="I33" s="209">
        <v>326998863</v>
      </c>
      <c r="J33" s="159"/>
      <c r="K33" s="173">
        <v>137376994</v>
      </c>
      <c r="L33" s="169"/>
      <c r="M33" s="209">
        <v>139431897</v>
      </c>
    </row>
    <row r="34" spans="1:13" s="158" customFormat="1" ht="16.5" customHeight="1" x14ac:dyDescent="0.2">
      <c r="A34" s="159" t="s">
        <v>23</v>
      </c>
      <c r="B34" s="159"/>
      <c r="C34" s="159"/>
      <c r="D34" s="159"/>
      <c r="E34" s="192">
        <v>12</v>
      </c>
      <c r="F34" s="159"/>
      <c r="G34" s="173">
        <v>55006580</v>
      </c>
      <c r="H34" s="169"/>
      <c r="I34" s="209">
        <v>48197671</v>
      </c>
      <c r="J34" s="159"/>
      <c r="K34" s="173">
        <v>22588886</v>
      </c>
      <c r="L34" s="169"/>
      <c r="M34" s="209">
        <v>24437309</v>
      </c>
    </row>
    <row r="35" spans="1:13" s="158" customFormat="1" ht="16.5" customHeight="1" x14ac:dyDescent="0.2">
      <c r="A35" s="159" t="s">
        <v>24</v>
      </c>
      <c r="B35" s="159"/>
      <c r="C35" s="159"/>
      <c r="D35" s="159"/>
      <c r="E35" s="192">
        <v>11</v>
      </c>
      <c r="F35" s="159"/>
      <c r="G35" s="173">
        <v>13880183</v>
      </c>
      <c r="H35" s="169"/>
      <c r="I35" s="209">
        <v>14491672</v>
      </c>
      <c r="J35" s="159"/>
      <c r="K35" s="173">
        <v>3183201</v>
      </c>
      <c r="L35" s="169"/>
      <c r="M35" s="209">
        <v>3399327</v>
      </c>
    </row>
    <row r="36" spans="1:13" s="158" customFormat="1" ht="16.5" customHeight="1" x14ac:dyDescent="0.2">
      <c r="A36" s="159" t="s">
        <v>25</v>
      </c>
      <c r="B36" s="159"/>
      <c r="C36" s="159"/>
      <c r="D36" s="159"/>
      <c r="E36" s="192">
        <v>13</v>
      </c>
      <c r="F36" s="159"/>
      <c r="G36" s="173">
        <v>9202723</v>
      </c>
      <c r="H36" s="169"/>
      <c r="I36" s="209">
        <v>10157281</v>
      </c>
      <c r="J36" s="159"/>
      <c r="K36" s="173">
        <v>8136243</v>
      </c>
      <c r="L36" s="169"/>
      <c r="M36" s="209">
        <v>9007444</v>
      </c>
    </row>
    <row r="37" spans="1:13" s="158" customFormat="1" ht="16.5" customHeight="1" x14ac:dyDescent="0.2">
      <c r="A37" s="159" t="s">
        <v>147</v>
      </c>
      <c r="B37" s="159"/>
      <c r="C37" s="159"/>
      <c r="D37" s="159"/>
      <c r="E37" s="192"/>
      <c r="F37" s="159"/>
      <c r="G37" s="173">
        <v>2149898</v>
      </c>
      <c r="H37" s="169"/>
      <c r="I37" s="209">
        <v>2176734</v>
      </c>
      <c r="J37" s="159"/>
      <c r="K37" s="173">
        <v>0</v>
      </c>
      <c r="L37" s="169"/>
      <c r="M37" s="209">
        <v>0</v>
      </c>
    </row>
    <row r="38" spans="1:13" s="158" customFormat="1" ht="16.5" customHeight="1" x14ac:dyDescent="0.2">
      <c r="A38" s="159" t="s">
        <v>26</v>
      </c>
      <c r="B38" s="159"/>
      <c r="C38" s="159"/>
      <c r="D38" s="159"/>
      <c r="E38" s="192"/>
      <c r="F38" s="159"/>
      <c r="G38" s="173">
        <v>21057564</v>
      </c>
      <c r="H38" s="169"/>
      <c r="I38" s="209">
        <v>21251226</v>
      </c>
      <c r="J38" s="159"/>
      <c r="K38" s="173">
        <v>19224298</v>
      </c>
      <c r="L38" s="169"/>
      <c r="M38" s="209">
        <v>19169076</v>
      </c>
    </row>
    <row r="39" spans="1:13" s="158" customFormat="1" ht="16.5" customHeight="1" x14ac:dyDescent="0.2">
      <c r="A39" s="159" t="s">
        <v>27</v>
      </c>
      <c r="B39" s="159"/>
      <c r="C39" s="159"/>
      <c r="D39" s="159"/>
      <c r="E39" s="192"/>
      <c r="F39" s="159"/>
      <c r="G39" s="175">
        <v>4712166</v>
      </c>
      <c r="H39" s="169"/>
      <c r="I39" s="208">
        <v>4562982</v>
      </c>
      <c r="J39" s="159"/>
      <c r="K39" s="175">
        <v>2905057</v>
      </c>
      <c r="L39" s="169"/>
      <c r="M39" s="208">
        <v>3004430</v>
      </c>
    </row>
    <row r="40" spans="1:13" s="158" customFormat="1" ht="16.5" customHeight="1" x14ac:dyDescent="0.2">
      <c r="A40" s="182"/>
      <c r="B40" s="159"/>
      <c r="C40" s="159"/>
      <c r="D40" s="159"/>
      <c r="E40" s="192"/>
      <c r="F40" s="159"/>
      <c r="G40" s="173"/>
      <c r="H40" s="169"/>
      <c r="I40" s="169"/>
      <c r="J40" s="159"/>
      <c r="K40" s="173"/>
      <c r="L40" s="169"/>
      <c r="M40" s="169"/>
    </row>
    <row r="41" spans="1:13" s="158" customFormat="1" ht="16.5" customHeight="1" x14ac:dyDescent="0.2">
      <c r="A41" s="182" t="s">
        <v>28</v>
      </c>
      <c r="B41" s="159"/>
      <c r="C41" s="159"/>
      <c r="D41" s="159"/>
      <c r="E41" s="192"/>
      <c r="F41" s="159"/>
      <c r="G41" s="175">
        <f>SUM(G28:G39)</f>
        <v>478942120</v>
      </c>
      <c r="H41" s="160"/>
      <c r="I41" s="160">
        <f>SUM(I28:I39)</f>
        <v>456349800</v>
      </c>
      <c r="J41" s="159"/>
      <c r="K41" s="175">
        <f>SUM(K28:K39)</f>
        <v>454249229</v>
      </c>
      <c r="L41" s="160"/>
      <c r="M41" s="160">
        <f>SUM(M28:M39)</f>
        <v>458184927</v>
      </c>
    </row>
    <row r="42" spans="1:13" s="158" customFormat="1" ht="16.5" customHeight="1" x14ac:dyDescent="0.2">
      <c r="A42" s="182"/>
      <c r="B42" s="159"/>
      <c r="C42" s="159"/>
      <c r="D42" s="159"/>
      <c r="E42" s="192"/>
      <c r="F42" s="159"/>
      <c r="G42" s="173"/>
      <c r="H42" s="169"/>
      <c r="I42" s="169"/>
      <c r="J42" s="159"/>
      <c r="K42" s="173"/>
      <c r="L42" s="169"/>
      <c r="M42" s="169"/>
    </row>
    <row r="43" spans="1:13" s="158" customFormat="1" ht="16.5" customHeight="1" thickBot="1" x14ac:dyDescent="0.25">
      <c r="A43" s="182" t="s">
        <v>29</v>
      </c>
      <c r="B43" s="159"/>
      <c r="C43" s="159"/>
      <c r="D43" s="159"/>
      <c r="E43" s="192"/>
      <c r="F43" s="159"/>
      <c r="G43" s="170">
        <f>G41+G24</f>
        <v>741212531</v>
      </c>
      <c r="H43" s="169"/>
      <c r="I43" s="168">
        <f>I41+I24</f>
        <v>704196383</v>
      </c>
      <c r="J43" s="159"/>
      <c r="K43" s="170">
        <f>K41+K24</f>
        <v>671896214</v>
      </c>
      <c r="L43" s="169"/>
      <c r="M43" s="168">
        <f>M41+M24</f>
        <v>670420030</v>
      </c>
    </row>
    <row r="44" spans="1:13" ht="14.25" customHeight="1" thickTop="1" x14ac:dyDescent="0.2">
      <c r="A44" s="194"/>
      <c r="B44" s="155"/>
      <c r="C44" s="155"/>
      <c r="D44" s="155"/>
      <c r="E44" s="157"/>
      <c r="F44" s="157"/>
      <c r="G44" s="156"/>
      <c r="H44" s="156"/>
      <c r="I44" s="156"/>
      <c r="J44" s="157"/>
      <c r="K44" s="156"/>
      <c r="L44" s="156"/>
      <c r="M44" s="156"/>
    </row>
    <row r="45" spans="1:13" ht="16.5" customHeight="1" x14ac:dyDescent="0.2">
      <c r="A45" s="194"/>
      <c r="B45" s="155"/>
      <c r="C45" s="155"/>
      <c r="D45" s="155"/>
      <c r="E45" s="157"/>
      <c r="F45" s="157"/>
      <c r="G45" s="156"/>
      <c r="H45" s="156"/>
      <c r="I45" s="156"/>
      <c r="J45" s="157"/>
      <c r="K45" s="156"/>
      <c r="L45" s="156"/>
      <c r="M45" s="156"/>
    </row>
    <row r="46" spans="1:13" ht="16.5" customHeight="1" x14ac:dyDescent="0.2">
      <c r="A46" s="194"/>
      <c r="B46" s="155"/>
      <c r="C46" s="155"/>
      <c r="D46" s="155"/>
      <c r="E46" s="157"/>
      <c r="F46" s="157"/>
      <c r="G46" s="156"/>
      <c r="H46" s="156"/>
      <c r="I46" s="156"/>
      <c r="J46" s="157"/>
      <c r="K46" s="156"/>
      <c r="L46" s="156"/>
      <c r="M46" s="156"/>
    </row>
    <row r="47" spans="1:13" ht="16.5" customHeight="1" x14ac:dyDescent="0.2">
      <c r="A47" s="194"/>
      <c r="B47" s="155"/>
      <c r="C47" s="155"/>
      <c r="D47" s="155"/>
      <c r="E47" s="157"/>
      <c r="F47" s="157"/>
      <c r="G47" s="156"/>
      <c r="H47" s="156"/>
      <c r="I47" s="156"/>
      <c r="J47" s="157"/>
      <c r="K47" s="156"/>
      <c r="L47" s="156"/>
      <c r="M47" s="156"/>
    </row>
    <row r="48" spans="1:13" ht="16.5" customHeight="1" x14ac:dyDescent="0.2">
      <c r="A48" s="194"/>
      <c r="B48" s="155"/>
      <c r="C48" s="155"/>
      <c r="D48" s="155"/>
      <c r="E48" s="157"/>
      <c r="F48" s="157"/>
      <c r="G48" s="156"/>
      <c r="H48" s="156"/>
      <c r="I48" s="156"/>
      <c r="J48" s="157"/>
      <c r="K48" s="156"/>
      <c r="L48" s="156"/>
      <c r="M48" s="156"/>
    </row>
    <row r="49" spans="1:13" ht="16.5" customHeight="1" x14ac:dyDescent="0.2">
      <c r="A49" s="194"/>
      <c r="B49" s="155"/>
      <c r="C49" s="155"/>
      <c r="D49" s="155"/>
      <c r="E49" s="157"/>
      <c r="F49" s="157"/>
      <c r="G49" s="156"/>
      <c r="H49" s="156"/>
      <c r="I49" s="156"/>
      <c r="J49" s="157"/>
      <c r="K49" s="156"/>
      <c r="L49" s="156"/>
      <c r="M49" s="156"/>
    </row>
    <row r="50" spans="1:13" ht="19.5" customHeight="1" x14ac:dyDescent="0.2">
      <c r="A50" s="194"/>
      <c r="B50" s="155"/>
      <c r="C50" s="155"/>
      <c r="D50" s="155"/>
      <c r="E50" s="157"/>
      <c r="F50" s="157"/>
      <c r="G50" s="156"/>
      <c r="H50" s="156"/>
      <c r="I50" s="156"/>
      <c r="J50" s="157"/>
      <c r="K50" s="156"/>
      <c r="L50" s="156"/>
      <c r="M50" s="156"/>
    </row>
    <row r="51" spans="1:13" ht="16.5" customHeight="1" x14ac:dyDescent="0.2">
      <c r="A51" s="222" t="s">
        <v>168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</row>
    <row r="52" spans="1:13" ht="16.5" customHeight="1" x14ac:dyDescent="0.2">
      <c r="A52" s="222" t="s">
        <v>169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</row>
    <row r="53" spans="1:13" ht="16.5" customHeight="1" x14ac:dyDescent="0.2">
      <c r="A53" s="194"/>
      <c r="B53" s="155"/>
      <c r="C53" s="155"/>
      <c r="D53" s="155"/>
      <c r="E53" s="157"/>
      <c r="F53" s="157"/>
      <c r="G53" s="156"/>
      <c r="H53" s="156"/>
      <c r="I53" s="156"/>
      <c r="J53" s="156"/>
      <c r="K53" s="156"/>
      <c r="L53" s="156"/>
      <c r="M53" s="156"/>
    </row>
    <row r="54" spans="1:13" ht="16.5" customHeight="1" x14ac:dyDescent="0.2">
      <c r="A54" s="194"/>
      <c r="B54" s="155"/>
      <c r="C54" s="155"/>
      <c r="D54" s="155"/>
      <c r="E54" s="157"/>
      <c r="F54" s="157"/>
      <c r="G54" s="156"/>
      <c r="H54" s="156"/>
      <c r="I54" s="156"/>
      <c r="J54" s="156"/>
      <c r="K54" s="156"/>
      <c r="L54" s="156"/>
      <c r="M54" s="156"/>
    </row>
    <row r="55" spans="1:13" s="158" customFormat="1" ht="21.95" customHeight="1" x14ac:dyDescent="0.2">
      <c r="A55" s="162" t="s">
        <v>175</v>
      </c>
      <c r="B55" s="207"/>
      <c r="C55" s="162"/>
      <c r="D55" s="162"/>
      <c r="E55" s="205"/>
      <c r="F55" s="162"/>
      <c r="G55" s="160"/>
      <c r="H55" s="160"/>
      <c r="I55" s="160"/>
      <c r="J55" s="162"/>
      <c r="K55" s="160"/>
      <c r="L55" s="160"/>
      <c r="M55" s="160"/>
    </row>
    <row r="56" spans="1:13" s="158" customFormat="1" ht="16.5" customHeight="1" x14ac:dyDescent="0.2">
      <c r="A56" s="182" t="str">
        <f>A1</f>
        <v>Stone One Public Company Limited</v>
      </c>
      <c r="B56" s="182"/>
      <c r="C56" s="159"/>
      <c r="D56" s="159"/>
      <c r="E56" s="192"/>
      <c r="F56" s="159"/>
      <c r="G56" s="169"/>
      <c r="H56" s="169"/>
      <c r="I56" s="169"/>
      <c r="J56" s="159"/>
      <c r="K56" s="169"/>
      <c r="L56" s="169"/>
      <c r="M56" s="169"/>
    </row>
    <row r="57" spans="1:13" s="158" customFormat="1" ht="16.5" customHeight="1" x14ac:dyDescent="0.2">
      <c r="A57" s="182" t="s">
        <v>138</v>
      </c>
      <c r="B57" s="182"/>
      <c r="C57" s="159"/>
      <c r="D57" s="159"/>
      <c r="E57" s="192"/>
      <c r="F57" s="159"/>
      <c r="G57" s="169"/>
      <c r="H57" s="169"/>
      <c r="I57" s="169"/>
      <c r="J57" s="159"/>
      <c r="K57" s="169"/>
      <c r="L57" s="169"/>
      <c r="M57" s="169"/>
    </row>
    <row r="58" spans="1:13" s="158" customFormat="1" ht="16.5" customHeight="1" x14ac:dyDescent="0.2">
      <c r="A58" s="206" t="str">
        <f>A3</f>
        <v>As at 31 March 2023</v>
      </c>
      <c r="B58" s="206"/>
      <c r="C58" s="162"/>
      <c r="D58" s="162"/>
      <c r="E58" s="205"/>
      <c r="F58" s="162"/>
      <c r="G58" s="160"/>
      <c r="H58" s="160"/>
      <c r="I58" s="160"/>
      <c r="J58" s="162"/>
      <c r="K58" s="160"/>
      <c r="L58" s="160"/>
      <c r="M58" s="160"/>
    </row>
    <row r="59" spans="1:13" ht="16.5" customHeight="1" x14ac:dyDescent="0.2">
      <c r="A59" s="194"/>
      <c r="B59" s="194"/>
      <c r="C59" s="155"/>
      <c r="D59" s="155"/>
      <c r="E59" s="157"/>
      <c r="F59" s="157"/>
      <c r="G59" s="156"/>
      <c r="H59" s="156"/>
      <c r="I59" s="156"/>
      <c r="J59" s="157"/>
      <c r="K59" s="156"/>
      <c r="L59" s="156"/>
      <c r="M59" s="156"/>
    </row>
    <row r="60" spans="1:13" s="158" customFormat="1" ht="16.5" customHeight="1" x14ac:dyDescent="0.2">
      <c r="A60" s="182"/>
      <c r="B60" s="182"/>
      <c r="C60" s="159"/>
      <c r="D60" s="159"/>
      <c r="E60" s="192"/>
      <c r="F60" s="159"/>
      <c r="G60" s="169"/>
      <c r="H60" s="169"/>
      <c r="I60" s="169"/>
      <c r="J60" s="159"/>
      <c r="K60" s="169"/>
      <c r="L60" s="169"/>
      <c r="M60" s="191"/>
    </row>
    <row r="61" spans="1:13" s="158" customFormat="1" ht="16.5" customHeight="1" x14ac:dyDescent="0.2">
      <c r="A61" s="182"/>
      <c r="B61" s="182"/>
      <c r="C61" s="159"/>
      <c r="D61" s="159"/>
      <c r="E61" s="192"/>
      <c r="F61" s="159"/>
      <c r="G61" s="223" t="s">
        <v>2</v>
      </c>
      <c r="H61" s="224"/>
      <c r="I61" s="224"/>
      <c r="J61" s="192"/>
      <c r="K61" s="223" t="s">
        <v>3</v>
      </c>
      <c r="L61" s="224"/>
      <c r="M61" s="224"/>
    </row>
    <row r="62" spans="1:13" s="158" customFormat="1" ht="16.5" customHeight="1" x14ac:dyDescent="0.2">
      <c r="A62" s="182"/>
      <c r="B62" s="182"/>
      <c r="C62" s="159"/>
      <c r="D62" s="159"/>
      <c r="E62" s="192"/>
      <c r="F62" s="159"/>
      <c r="G62" s="220" t="s">
        <v>4</v>
      </c>
      <c r="H62" s="221"/>
      <c r="I62" s="221"/>
      <c r="J62" s="192"/>
      <c r="K62" s="220" t="s">
        <v>4</v>
      </c>
      <c r="L62" s="221"/>
      <c r="M62" s="221"/>
    </row>
    <row r="63" spans="1:13" s="158" customFormat="1" ht="16.5" customHeight="1" x14ac:dyDescent="0.2">
      <c r="A63" s="182"/>
      <c r="B63" s="182"/>
      <c r="C63" s="159"/>
      <c r="D63" s="159"/>
      <c r="E63" s="192"/>
      <c r="F63" s="159"/>
      <c r="G63" s="191" t="s">
        <v>5</v>
      </c>
      <c r="H63" s="187"/>
      <c r="I63" s="191" t="s">
        <v>6</v>
      </c>
      <c r="J63" s="188"/>
      <c r="K63" s="191" t="s">
        <v>5</v>
      </c>
      <c r="L63" s="187"/>
      <c r="M63" s="191" t="s">
        <v>6</v>
      </c>
    </row>
    <row r="64" spans="1:13" s="158" customFormat="1" ht="16.5" customHeight="1" x14ac:dyDescent="0.2">
      <c r="A64" s="182"/>
      <c r="B64" s="182"/>
      <c r="C64" s="159"/>
      <c r="D64" s="159"/>
      <c r="E64" s="192"/>
      <c r="F64" s="159"/>
      <c r="G64" s="189" t="s">
        <v>7</v>
      </c>
      <c r="H64" s="187"/>
      <c r="I64" s="190">
        <v>44926</v>
      </c>
      <c r="J64" s="188"/>
      <c r="K64" s="189" t="s">
        <v>7</v>
      </c>
      <c r="L64" s="187"/>
      <c r="M64" s="190">
        <v>44926</v>
      </c>
    </row>
    <row r="65" spans="1:13" s="158" customFormat="1" ht="16.5" customHeight="1" x14ac:dyDescent="0.2">
      <c r="A65" s="182"/>
      <c r="B65" s="182"/>
      <c r="C65" s="159"/>
      <c r="D65" s="159"/>
      <c r="E65" s="192"/>
      <c r="F65" s="159"/>
      <c r="G65" s="189" t="s">
        <v>144</v>
      </c>
      <c r="H65" s="187"/>
      <c r="I65" s="189" t="s">
        <v>9</v>
      </c>
      <c r="J65" s="188"/>
      <c r="K65" s="189" t="s">
        <v>144</v>
      </c>
      <c r="L65" s="187"/>
      <c r="M65" s="189" t="s">
        <v>9</v>
      </c>
    </row>
    <row r="66" spans="1:13" s="158" customFormat="1" ht="16.5" customHeight="1" x14ac:dyDescent="0.2">
      <c r="A66" s="159"/>
      <c r="B66" s="159"/>
      <c r="C66" s="159"/>
      <c r="D66" s="159"/>
      <c r="E66" s="204" t="s">
        <v>8</v>
      </c>
      <c r="F66" s="159"/>
      <c r="G66" s="186" t="s">
        <v>152</v>
      </c>
      <c r="H66" s="187"/>
      <c r="I66" s="186" t="s">
        <v>152</v>
      </c>
      <c r="J66" s="188"/>
      <c r="K66" s="186" t="s">
        <v>152</v>
      </c>
      <c r="L66" s="187"/>
      <c r="M66" s="186" t="s">
        <v>152</v>
      </c>
    </row>
    <row r="67" spans="1:13" s="158" customFormat="1" ht="16.5" customHeight="1" x14ac:dyDescent="0.2">
      <c r="A67" s="172" t="s">
        <v>30</v>
      </c>
      <c r="B67" s="171"/>
      <c r="C67" s="171"/>
      <c r="D67" s="171"/>
      <c r="E67" s="203"/>
      <c r="F67" s="172"/>
      <c r="G67" s="184"/>
      <c r="H67" s="183"/>
      <c r="I67" s="183"/>
      <c r="J67" s="172"/>
      <c r="K67" s="184"/>
      <c r="L67" s="183"/>
      <c r="M67" s="183"/>
    </row>
    <row r="68" spans="1:13" s="158" customFormat="1" ht="16.5" customHeight="1" x14ac:dyDescent="0.2">
      <c r="A68" s="172"/>
      <c r="B68" s="171"/>
      <c r="C68" s="171"/>
      <c r="D68" s="171"/>
      <c r="E68" s="200"/>
      <c r="F68" s="171"/>
      <c r="G68" s="173"/>
      <c r="H68" s="169"/>
      <c r="I68" s="169"/>
      <c r="J68" s="171"/>
      <c r="K68" s="173"/>
      <c r="L68" s="169"/>
      <c r="M68" s="169"/>
    </row>
    <row r="69" spans="1:13" s="158" customFormat="1" ht="16.5" customHeight="1" x14ac:dyDescent="0.2">
      <c r="A69" s="172" t="s">
        <v>31</v>
      </c>
      <c r="B69" s="171"/>
      <c r="C69" s="171"/>
      <c r="D69" s="171"/>
      <c r="E69" s="200"/>
      <c r="F69" s="171"/>
      <c r="G69" s="173"/>
      <c r="H69" s="169"/>
      <c r="I69" s="169"/>
      <c r="J69" s="171"/>
      <c r="K69" s="173"/>
      <c r="L69" s="169"/>
      <c r="M69" s="169"/>
    </row>
    <row r="70" spans="1:13" s="158" customFormat="1" ht="16.5" customHeight="1" x14ac:dyDescent="0.2">
      <c r="A70" s="172"/>
      <c r="B70" s="171"/>
      <c r="C70" s="171"/>
      <c r="D70" s="171"/>
      <c r="E70" s="200"/>
      <c r="F70" s="171"/>
      <c r="G70" s="173"/>
      <c r="H70" s="169"/>
      <c r="I70" s="169"/>
      <c r="J70" s="171"/>
      <c r="K70" s="173"/>
      <c r="L70" s="169"/>
      <c r="M70" s="169"/>
    </row>
    <row r="71" spans="1:13" s="158" customFormat="1" ht="16.5" customHeight="1" x14ac:dyDescent="0.2">
      <c r="A71" s="171" t="s">
        <v>32</v>
      </c>
      <c r="B71" s="171"/>
      <c r="C71" s="171"/>
      <c r="D71" s="171"/>
      <c r="E71" s="200">
        <v>14</v>
      </c>
      <c r="F71" s="171"/>
      <c r="G71" s="173">
        <v>45773236</v>
      </c>
      <c r="H71" s="169"/>
      <c r="I71" s="169">
        <v>28462256</v>
      </c>
      <c r="J71" s="171"/>
      <c r="K71" s="173">
        <v>31716697</v>
      </c>
      <c r="L71" s="169"/>
      <c r="M71" s="169">
        <v>30061470</v>
      </c>
    </row>
    <row r="72" spans="1:13" s="158" customFormat="1" ht="16.5" customHeight="1" x14ac:dyDescent="0.2">
      <c r="A72" s="201" t="s">
        <v>148</v>
      </c>
      <c r="B72" s="171"/>
      <c r="C72" s="171"/>
      <c r="D72" s="171"/>
      <c r="E72" s="200"/>
      <c r="F72" s="171"/>
      <c r="G72" s="173"/>
      <c r="H72" s="169"/>
      <c r="I72" s="169"/>
      <c r="J72" s="171"/>
      <c r="K72" s="173"/>
      <c r="L72" s="169"/>
      <c r="M72" s="169"/>
    </row>
    <row r="73" spans="1:13" s="158" customFormat="1" ht="16.5" customHeight="1" x14ac:dyDescent="0.2">
      <c r="A73" s="171"/>
      <c r="B73" s="178" t="s">
        <v>149</v>
      </c>
      <c r="C73" s="171"/>
      <c r="D73" s="171"/>
      <c r="E73" s="200">
        <v>15</v>
      </c>
      <c r="F73" s="171"/>
      <c r="G73" s="173">
        <v>5334246</v>
      </c>
      <c r="H73" s="169"/>
      <c r="I73" s="169">
        <v>4934241</v>
      </c>
      <c r="J73" s="171"/>
      <c r="K73" s="173">
        <v>0</v>
      </c>
      <c r="L73" s="169"/>
      <c r="M73" s="169">
        <v>0</v>
      </c>
    </row>
    <row r="74" spans="1:13" s="158" customFormat="1" ht="16.5" customHeight="1" x14ac:dyDescent="0.2">
      <c r="A74" s="159" t="s">
        <v>33</v>
      </c>
      <c r="B74" s="159"/>
      <c r="C74" s="171"/>
      <c r="D74" s="171"/>
      <c r="E74" s="200">
        <v>16</v>
      </c>
      <c r="F74" s="171"/>
      <c r="G74" s="173">
        <v>14355568</v>
      </c>
      <c r="H74" s="169"/>
      <c r="I74" s="169">
        <v>13050348</v>
      </c>
      <c r="J74" s="171"/>
      <c r="K74" s="173">
        <v>8817233</v>
      </c>
      <c r="L74" s="169"/>
      <c r="M74" s="169">
        <v>7690063</v>
      </c>
    </row>
    <row r="75" spans="1:13" s="158" customFormat="1" ht="16.5" customHeight="1" x14ac:dyDescent="0.2">
      <c r="A75" s="159" t="s">
        <v>34</v>
      </c>
      <c r="B75" s="159"/>
      <c r="C75" s="171"/>
      <c r="D75" s="171"/>
      <c r="E75" s="200"/>
      <c r="F75" s="171"/>
      <c r="G75" s="173">
        <v>4254034</v>
      </c>
      <c r="H75" s="169"/>
      <c r="I75" s="169">
        <v>3475987</v>
      </c>
      <c r="J75" s="171"/>
      <c r="K75" s="173">
        <v>2902193</v>
      </c>
      <c r="L75" s="169"/>
      <c r="M75" s="169">
        <v>2391449</v>
      </c>
    </row>
    <row r="76" spans="1:13" s="158" customFormat="1" ht="16.5" customHeight="1" x14ac:dyDescent="0.2">
      <c r="A76" s="171" t="s">
        <v>35</v>
      </c>
      <c r="B76" s="171"/>
      <c r="C76" s="171"/>
      <c r="D76" s="171"/>
      <c r="E76" s="200"/>
      <c r="F76" s="171"/>
      <c r="G76" s="175">
        <v>1588409</v>
      </c>
      <c r="H76" s="169"/>
      <c r="I76" s="160">
        <v>1185400</v>
      </c>
      <c r="J76" s="171"/>
      <c r="K76" s="175">
        <v>1464519</v>
      </c>
      <c r="L76" s="169"/>
      <c r="M76" s="160">
        <v>929876</v>
      </c>
    </row>
    <row r="77" spans="1:13" s="158" customFormat="1" ht="16.5" customHeight="1" x14ac:dyDescent="0.2">
      <c r="A77" s="172"/>
      <c r="B77" s="171"/>
      <c r="C77" s="171"/>
      <c r="D77" s="171"/>
      <c r="E77" s="200"/>
      <c r="F77" s="171"/>
      <c r="G77" s="173"/>
      <c r="H77" s="169"/>
      <c r="I77" s="169"/>
      <c r="J77" s="171"/>
      <c r="K77" s="173"/>
      <c r="L77" s="169"/>
      <c r="M77" s="169"/>
    </row>
    <row r="78" spans="1:13" s="158" customFormat="1" ht="16.5" customHeight="1" x14ac:dyDescent="0.2">
      <c r="A78" s="172" t="s">
        <v>36</v>
      </c>
      <c r="B78" s="171"/>
      <c r="C78" s="171"/>
      <c r="D78" s="171"/>
      <c r="E78" s="200"/>
      <c r="F78" s="171"/>
      <c r="G78" s="175">
        <f>SUM(G71:G77)</f>
        <v>71305493</v>
      </c>
      <c r="H78" s="169"/>
      <c r="I78" s="160">
        <f>SUM(I71:I77)</f>
        <v>51108232</v>
      </c>
      <c r="J78" s="171"/>
      <c r="K78" s="175">
        <f>SUM(K71:K77)</f>
        <v>44900642</v>
      </c>
      <c r="L78" s="169"/>
      <c r="M78" s="160">
        <f>SUM(M71:M77)</f>
        <v>41072858</v>
      </c>
    </row>
    <row r="79" spans="1:13" s="158" customFormat="1" ht="16.5" customHeight="1" x14ac:dyDescent="0.2">
      <c r="A79" s="172"/>
      <c r="B79" s="171"/>
      <c r="C79" s="171"/>
      <c r="D79" s="171"/>
      <c r="E79" s="200"/>
      <c r="F79" s="171"/>
      <c r="G79" s="173"/>
      <c r="H79" s="169"/>
      <c r="I79" s="169"/>
      <c r="J79" s="171"/>
      <c r="K79" s="173"/>
      <c r="L79" s="169"/>
      <c r="M79" s="169"/>
    </row>
    <row r="80" spans="1:13" s="158" customFormat="1" ht="16.5" customHeight="1" x14ac:dyDescent="0.2">
      <c r="A80" s="172" t="s">
        <v>37</v>
      </c>
      <c r="B80" s="171"/>
      <c r="C80" s="171"/>
      <c r="D80" s="171"/>
      <c r="E80" s="200"/>
      <c r="F80" s="171"/>
      <c r="G80" s="173"/>
      <c r="H80" s="169"/>
      <c r="I80" s="169"/>
      <c r="J80" s="171"/>
      <c r="K80" s="173"/>
      <c r="L80" s="169"/>
      <c r="M80" s="169"/>
    </row>
    <row r="81" spans="1:13" s="158" customFormat="1" ht="16.5" customHeight="1" x14ac:dyDescent="0.2">
      <c r="A81" s="172"/>
      <c r="B81" s="171"/>
      <c r="C81" s="171"/>
      <c r="D81" s="171"/>
      <c r="E81" s="200"/>
      <c r="F81" s="171"/>
      <c r="G81" s="173"/>
      <c r="H81" s="169"/>
      <c r="I81" s="169"/>
      <c r="J81" s="171"/>
      <c r="K81" s="173"/>
      <c r="L81" s="169"/>
      <c r="M81" s="169"/>
    </row>
    <row r="82" spans="1:13" s="158" customFormat="1" ht="16.5" customHeight="1" x14ac:dyDescent="0.2">
      <c r="A82" s="178" t="s">
        <v>150</v>
      </c>
      <c r="B82" s="171"/>
      <c r="C82" s="171"/>
      <c r="D82" s="171"/>
      <c r="E82" s="200">
        <v>15</v>
      </c>
      <c r="F82" s="171"/>
      <c r="G82" s="173">
        <v>16206197</v>
      </c>
      <c r="H82" s="169"/>
      <c r="I82" s="169">
        <v>6065759</v>
      </c>
      <c r="J82" s="171"/>
      <c r="K82" s="202" t="s">
        <v>91</v>
      </c>
      <c r="L82" s="169"/>
      <c r="M82" s="169">
        <v>0</v>
      </c>
    </row>
    <row r="83" spans="1:13" s="158" customFormat="1" ht="16.5" customHeight="1" x14ac:dyDescent="0.2">
      <c r="A83" s="171" t="s">
        <v>172</v>
      </c>
      <c r="B83" s="171"/>
      <c r="C83" s="171"/>
      <c r="D83" s="171"/>
      <c r="E83" s="200">
        <v>16</v>
      </c>
      <c r="F83" s="171"/>
      <c r="G83" s="173">
        <v>20083388</v>
      </c>
      <c r="H83" s="169"/>
      <c r="I83" s="169">
        <v>17200157</v>
      </c>
      <c r="J83" s="171"/>
      <c r="K83" s="173">
        <v>12979522</v>
      </c>
      <c r="L83" s="169"/>
      <c r="M83" s="169">
        <v>16082271</v>
      </c>
    </row>
    <row r="84" spans="1:13" s="158" customFormat="1" ht="16.5" customHeight="1" x14ac:dyDescent="0.2">
      <c r="A84" s="171" t="s">
        <v>38</v>
      </c>
      <c r="B84" s="171"/>
      <c r="C84" s="171"/>
      <c r="D84" s="171"/>
      <c r="E84" s="200">
        <v>17</v>
      </c>
      <c r="F84" s="171"/>
      <c r="G84" s="173">
        <v>23714135</v>
      </c>
      <c r="H84" s="169"/>
      <c r="I84" s="169">
        <v>24750103</v>
      </c>
      <c r="J84" s="171"/>
      <c r="K84" s="173">
        <v>18459199</v>
      </c>
      <c r="L84" s="169"/>
      <c r="M84" s="169">
        <v>19730712</v>
      </c>
    </row>
    <row r="85" spans="1:13" s="158" customFormat="1" ht="16.5" customHeight="1" x14ac:dyDescent="0.2">
      <c r="A85" s="201" t="s">
        <v>151</v>
      </c>
      <c r="B85" s="171"/>
      <c r="C85" s="171"/>
      <c r="D85" s="171"/>
      <c r="E85" s="200"/>
      <c r="F85" s="171"/>
      <c r="G85" s="177">
        <v>1786042</v>
      </c>
      <c r="H85" s="169"/>
      <c r="I85" s="176">
        <v>1767088</v>
      </c>
      <c r="J85" s="171"/>
      <c r="K85" s="177">
        <v>0</v>
      </c>
      <c r="L85" s="169"/>
      <c r="M85" s="176">
        <v>0</v>
      </c>
    </row>
    <row r="86" spans="1:13" s="158" customFormat="1" ht="16.5" customHeight="1" x14ac:dyDescent="0.2">
      <c r="A86" s="172"/>
      <c r="B86" s="171"/>
      <c r="C86" s="171"/>
      <c r="D86" s="171"/>
      <c r="E86" s="200"/>
      <c r="F86" s="171"/>
      <c r="G86" s="173"/>
      <c r="H86" s="169"/>
      <c r="I86" s="169"/>
      <c r="J86" s="171"/>
      <c r="K86" s="173"/>
      <c r="L86" s="169"/>
      <c r="M86" s="169"/>
    </row>
    <row r="87" spans="1:13" s="158" customFormat="1" ht="16.5" customHeight="1" x14ac:dyDescent="0.2">
      <c r="A87" s="172" t="s">
        <v>39</v>
      </c>
      <c r="B87" s="171"/>
      <c r="C87" s="171"/>
      <c r="D87" s="171"/>
      <c r="E87" s="200"/>
      <c r="F87" s="171"/>
      <c r="G87" s="175">
        <f>SUM(G82:G86)</f>
        <v>61789762</v>
      </c>
      <c r="H87" s="169"/>
      <c r="I87" s="160">
        <f>SUM(I82:I86)</f>
        <v>49783107</v>
      </c>
      <c r="J87" s="171"/>
      <c r="K87" s="175">
        <f>SUM(K82:K86)</f>
        <v>31438721</v>
      </c>
      <c r="L87" s="169"/>
      <c r="M87" s="160">
        <f>SUM(M82:M86)</f>
        <v>35812983</v>
      </c>
    </row>
    <row r="88" spans="1:13" s="158" customFormat="1" ht="16.5" customHeight="1" x14ac:dyDescent="0.2">
      <c r="A88" s="172"/>
      <c r="B88" s="171"/>
      <c r="C88" s="171"/>
      <c r="D88" s="171"/>
      <c r="E88" s="200"/>
      <c r="F88" s="171"/>
      <c r="G88" s="173"/>
      <c r="H88" s="169"/>
      <c r="I88" s="169"/>
      <c r="J88" s="171"/>
      <c r="K88" s="173"/>
      <c r="L88" s="169"/>
      <c r="M88" s="169"/>
    </row>
    <row r="89" spans="1:13" s="158" customFormat="1" ht="16.5" customHeight="1" x14ac:dyDescent="0.2">
      <c r="A89" s="172" t="s">
        <v>40</v>
      </c>
      <c r="B89" s="171"/>
      <c r="C89" s="171"/>
      <c r="D89" s="171"/>
      <c r="E89" s="200"/>
      <c r="F89" s="171"/>
      <c r="G89" s="175">
        <f>G87+G78</f>
        <v>133095255</v>
      </c>
      <c r="H89" s="169"/>
      <c r="I89" s="160">
        <f>I87+I78</f>
        <v>100891339</v>
      </c>
      <c r="J89" s="171"/>
      <c r="K89" s="175">
        <f>K87+K78</f>
        <v>76339363</v>
      </c>
      <c r="L89" s="169"/>
      <c r="M89" s="160">
        <f>M87+M78</f>
        <v>76885841</v>
      </c>
    </row>
    <row r="90" spans="1:13" ht="12.75" customHeight="1" x14ac:dyDescent="0.2">
      <c r="A90" s="199"/>
      <c r="B90" s="165"/>
      <c r="C90" s="165"/>
      <c r="D90" s="165"/>
      <c r="E90" s="164"/>
      <c r="F90" s="164"/>
      <c r="G90" s="156"/>
      <c r="H90" s="156"/>
      <c r="I90" s="156"/>
      <c r="J90" s="164"/>
      <c r="K90" s="156"/>
      <c r="L90" s="156"/>
      <c r="M90" s="156"/>
    </row>
    <row r="91" spans="1:13" ht="16.5" customHeight="1" x14ac:dyDescent="0.2">
      <c r="A91" s="199"/>
      <c r="B91" s="165"/>
      <c r="C91" s="165"/>
      <c r="D91" s="165"/>
      <c r="E91" s="164"/>
      <c r="F91" s="164"/>
      <c r="G91" s="156"/>
      <c r="H91" s="156"/>
      <c r="I91" s="156"/>
      <c r="J91" s="164"/>
      <c r="K91" s="156"/>
      <c r="L91" s="156"/>
      <c r="M91" s="156"/>
    </row>
    <row r="92" spans="1:13" ht="16.5" customHeight="1" x14ac:dyDescent="0.2">
      <c r="A92" s="199"/>
      <c r="B92" s="165"/>
      <c r="C92" s="165"/>
      <c r="D92" s="165"/>
      <c r="E92" s="164"/>
      <c r="F92" s="164"/>
      <c r="G92" s="156"/>
      <c r="H92" s="156"/>
      <c r="I92" s="156"/>
      <c r="J92" s="164"/>
      <c r="K92" s="156"/>
      <c r="L92" s="156"/>
      <c r="M92" s="156"/>
    </row>
    <row r="93" spans="1:13" ht="16.5" customHeight="1" x14ac:dyDescent="0.2">
      <c r="A93" s="199"/>
      <c r="B93" s="165"/>
      <c r="C93" s="165"/>
      <c r="D93" s="165"/>
      <c r="E93" s="164"/>
      <c r="F93" s="164"/>
      <c r="G93" s="156"/>
      <c r="H93" s="156"/>
      <c r="I93" s="156"/>
      <c r="J93" s="164"/>
      <c r="K93" s="156"/>
      <c r="L93" s="156"/>
      <c r="M93" s="156"/>
    </row>
    <row r="94" spans="1:13" ht="16.5" customHeight="1" x14ac:dyDescent="0.2">
      <c r="A94" s="199"/>
      <c r="B94" s="165"/>
      <c r="C94" s="165"/>
      <c r="D94" s="165"/>
      <c r="E94" s="164"/>
      <c r="F94" s="164"/>
      <c r="G94" s="156"/>
      <c r="H94" s="156"/>
      <c r="I94" s="156"/>
      <c r="J94" s="164"/>
      <c r="K94" s="156"/>
      <c r="L94" s="156"/>
      <c r="M94" s="156"/>
    </row>
    <row r="95" spans="1:13" ht="16.5" customHeight="1" x14ac:dyDescent="0.2">
      <c r="A95" s="199"/>
      <c r="B95" s="165"/>
      <c r="C95" s="165"/>
      <c r="D95" s="165"/>
      <c r="E95" s="164"/>
      <c r="F95" s="164"/>
      <c r="G95" s="156"/>
      <c r="H95" s="156"/>
      <c r="I95" s="156"/>
      <c r="J95" s="164"/>
      <c r="K95" s="156"/>
      <c r="L95" s="156"/>
      <c r="M95" s="156"/>
    </row>
    <row r="96" spans="1:13" ht="16.5" customHeight="1" x14ac:dyDescent="0.2">
      <c r="A96" s="199"/>
      <c r="B96" s="165"/>
      <c r="C96" s="165"/>
      <c r="D96" s="165"/>
      <c r="E96" s="164"/>
      <c r="F96" s="164"/>
      <c r="G96" s="156"/>
      <c r="H96" s="156"/>
      <c r="I96" s="156"/>
      <c r="J96" s="164"/>
      <c r="K96" s="156"/>
      <c r="L96" s="156"/>
      <c r="M96" s="156"/>
    </row>
    <row r="97" spans="1:13" ht="16.5" customHeight="1" x14ac:dyDescent="0.2">
      <c r="A97" s="199"/>
      <c r="B97" s="165"/>
      <c r="C97" s="165"/>
      <c r="D97" s="165"/>
      <c r="E97" s="164"/>
      <c r="F97" s="164"/>
      <c r="G97" s="156"/>
      <c r="H97" s="156"/>
      <c r="I97" s="156"/>
      <c r="J97" s="164"/>
      <c r="K97" s="156"/>
      <c r="L97" s="156"/>
      <c r="M97" s="156"/>
    </row>
    <row r="98" spans="1:13" ht="16.5" customHeight="1" x14ac:dyDescent="0.2">
      <c r="A98" s="199"/>
      <c r="B98" s="165"/>
      <c r="C98" s="165"/>
      <c r="D98" s="165"/>
      <c r="E98" s="164"/>
      <c r="F98" s="164"/>
      <c r="G98" s="156"/>
      <c r="H98" s="156"/>
      <c r="I98" s="156"/>
      <c r="J98" s="164"/>
      <c r="K98" s="156"/>
      <c r="L98" s="156"/>
      <c r="M98" s="156"/>
    </row>
    <row r="99" spans="1:13" ht="16.5" customHeight="1" x14ac:dyDescent="0.2">
      <c r="A99" s="199"/>
      <c r="B99" s="165"/>
      <c r="C99" s="165"/>
      <c r="D99" s="165"/>
      <c r="E99" s="164"/>
      <c r="F99" s="164"/>
      <c r="G99" s="156"/>
      <c r="H99" s="156"/>
      <c r="I99" s="156"/>
      <c r="J99" s="164"/>
      <c r="K99" s="156"/>
      <c r="L99" s="156"/>
      <c r="M99" s="156"/>
    </row>
    <row r="100" spans="1:13" ht="16.5" customHeight="1" x14ac:dyDescent="0.2">
      <c r="A100" s="199"/>
      <c r="B100" s="165"/>
      <c r="C100" s="165"/>
      <c r="D100" s="165"/>
      <c r="E100" s="164"/>
      <c r="F100" s="164"/>
      <c r="G100" s="156"/>
      <c r="H100" s="156"/>
      <c r="I100" s="156"/>
      <c r="J100" s="164"/>
      <c r="K100" s="156"/>
      <c r="L100" s="156"/>
      <c r="M100" s="156"/>
    </row>
    <row r="101" spans="1:13" ht="16.5" customHeight="1" x14ac:dyDescent="0.2">
      <c r="A101" s="199"/>
      <c r="B101" s="165"/>
      <c r="C101" s="165"/>
      <c r="D101" s="165"/>
      <c r="E101" s="164"/>
      <c r="F101" s="164"/>
      <c r="G101" s="156"/>
      <c r="H101" s="156"/>
      <c r="I101" s="156"/>
      <c r="J101" s="164"/>
      <c r="K101" s="156"/>
      <c r="L101" s="156"/>
      <c r="M101" s="156"/>
    </row>
    <row r="102" spans="1:13" ht="16.5" customHeight="1" x14ac:dyDescent="0.2">
      <c r="A102" s="199"/>
      <c r="B102" s="165"/>
      <c r="C102" s="165"/>
      <c r="D102" s="165"/>
      <c r="E102" s="164"/>
      <c r="F102" s="164"/>
      <c r="G102" s="156"/>
      <c r="H102" s="156"/>
      <c r="I102" s="156"/>
      <c r="J102" s="164"/>
      <c r="K102" s="156"/>
      <c r="L102" s="156"/>
      <c r="M102" s="156"/>
    </row>
    <row r="103" spans="1:13" ht="16.5" customHeight="1" x14ac:dyDescent="0.2">
      <c r="A103" s="199"/>
      <c r="B103" s="165"/>
      <c r="C103" s="165"/>
      <c r="D103" s="165"/>
      <c r="E103" s="164"/>
      <c r="F103" s="164"/>
      <c r="G103" s="156"/>
      <c r="H103" s="156"/>
      <c r="I103" s="156"/>
      <c r="J103" s="164"/>
      <c r="K103" s="156"/>
      <c r="L103" s="156"/>
      <c r="M103" s="156"/>
    </row>
    <row r="104" spans="1:13" ht="16.5" customHeight="1" x14ac:dyDescent="0.2">
      <c r="A104" s="199"/>
      <c r="B104" s="165"/>
      <c r="C104" s="165"/>
      <c r="D104" s="165"/>
      <c r="E104" s="164"/>
      <c r="F104" s="164"/>
      <c r="G104" s="156"/>
      <c r="H104" s="156"/>
      <c r="I104" s="156"/>
      <c r="J104" s="164"/>
      <c r="K104" s="156"/>
      <c r="L104" s="156"/>
      <c r="M104" s="156"/>
    </row>
    <row r="105" spans="1:13" ht="16.5" customHeight="1" x14ac:dyDescent="0.2">
      <c r="A105" s="199"/>
      <c r="B105" s="165"/>
      <c r="C105" s="165"/>
      <c r="D105" s="165"/>
      <c r="E105" s="164"/>
      <c r="F105" s="164"/>
      <c r="G105" s="156"/>
      <c r="H105" s="156"/>
      <c r="I105" s="156"/>
      <c r="J105" s="164"/>
      <c r="K105" s="156"/>
      <c r="L105" s="156"/>
      <c r="M105" s="156"/>
    </row>
    <row r="106" spans="1:13" ht="16.5" customHeight="1" x14ac:dyDescent="0.2">
      <c r="A106" s="199"/>
      <c r="B106" s="165"/>
      <c r="C106" s="165"/>
      <c r="D106" s="165"/>
      <c r="E106" s="164"/>
      <c r="F106" s="164"/>
      <c r="G106" s="156"/>
      <c r="H106" s="156"/>
      <c r="I106" s="156"/>
      <c r="J106" s="164"/>
      <c r="K106" s="156"/>
      <c r="L106" s="156"/>
      <c r="M106" s="156"/>
    </row>
    <row r="107" spans="1:13" ht="16.5" customHeight="1" x14ac:dyDescent="0.2">
      <c r="A107" s="199"/>
      <c r="B107" s="165"/>
      <c r="C107" s="165"/>
      <c r="D107" s="165"/>
      <c r="E107" s="164"/>
      <c r="F107" s="164"/>
      <c r="G107" s="156"/>
      <c r="H107" s="156"/>
      <c r="I107" s="156"/>
      <c r="J107" s="164"/>
      <c r="K107" s="156"/>
      <c r="L107" s="156"/>
      <c r="M107" s="156"/>
    </row>
    <row r="108" spans="1:13" ht="16.5" customHeight="1" x14ac:dyDescent="0.2">
      <c r="A108" s="199"/>
      <c r="B108" s="165"/>
      <c r="C108" s="165"/>
      <c r="D108" s="165"/>
      <c r="E108" s="164"/>
      <c r="F108" s="164"/>
      <c r="G108" s="156"/>
      <c r="H108" s="156"/>
      <c r="I108" s="156"/>
      <c r="J108" s="164"/>
      <c r="K108" s="156"/>
      <c r="L108" s="156"/>
      <c r="M108" s="156"/>
    </row>
    <row r="109" spans="1:13" ht="16.5" customHeight="1" x14ac:dyDescent="0.2">
      <c r="A109" s="199"/>
      <c r="B109" s="165"/>
      <c r="C109" s="165"/>
      <c r="D109" s="165"/>
      <c r="E109" s="164"/>
      <c r="F109" s="164"/>
      <c r="G109" s="156"/>
      <c r="H109" s="156"/>
      <c r="I109" s="156"/>
      <c r="J109" s="164"/>
      <c r="K109" s="156"/>
      <c r="L109" s="156"/>
      <c r="M109" s="156"/>
    </row>
    <row r="110" spans="1:13" ht="3" customHeight="1" x14ac:dyDescent="0.2">
      <c r="A110" s="199"/>
      <c r="B110" s="165"/>
      <c r="C110" s="165"/>
      <c r="D110" s="165"/>
      <c r="E110" s="164"/>
      <c r="F110" s="164"/>
      <c r="G110" s="156"/>
      <c r="H110" s="156"/>
      <c r="I110" s="156"/>
      <c r="J110" s="164"/>
      <c r="K110" s="156"/>
      <c r="L110" s="156"/>
      <c r="M110" s="156"/>
    </row>
    <row r="111" spans="1:13" s="158" customFormat="1" ht="21.95" customHeight="1" x14ac:dyDescent="0.2">
      <c r="A111" s="162" t="str">
        <f>+A55</f>
        <v xml:space="preserve">The notes to the interim financial statement on pages 10 to 17 are an integral part of this interim financial information.                                                                                        </v>
      </c>
      <c r="B111" s="161"/>
      <c r="C111" s="161"/>
      <c r="D111" s="161"/>
      <c r="E111" s="161"/>
      <c r="F111" s="161"/>
      <c r="G111" s="160"/>
      <c r="H111" s="160"/>
      <c r="I111" s="160"/>
      <c r="J111" s="161"/>
      <c r="K111" s="160"/>
      <c r="L111" s="160"/>
      <c r="M111" s="160"/>
    </row>
    <row r="112" spans="1:13" ht="16.5" customHeight="1" x14ac:dyDescent="0.2">
      <c r="A112" s="194" t="str">
        <f>A1</f>
        <v>Stone One Public Company Limited</v>
      </c>
      <c r="B112" s="194"/>
      <c r="C112" s="155"/>
      <c r="D112" s="155"/>
      <c r="E112" s="157"/>
      <c r="F112" s="157"/>
      <c r="G112" s="156"/>
      <c r="H112" s="156"/>
      <c r="I112" s="156"/>
      <c r="J112" s="157"/>
      <c r="K112" s="156"/>
      <c r="L112" s="156"/>
      <c r="M112" s="156"/>
    </row>
    <row r="113" spans="1:13" ht="16.5" customHeight="1" x14ac:dyDescent="0.2">
      <c r="A113" s="194" t="s">
        <v>138</v>
      </c>
      <c r="B113" s="194"/>
      <c r="C113" s="155"/>
      <c r="D113" s="155"/>
      <c r="E113" s="157"/>
      <c r="F113" s="157"/>
      <c r="G113" s="156"/>
      <c r="H113" s="156"/>
      <c r="I113" s="156"/>
      <c r="J113" s="157"/>
      <c r="K113" s="156"/>
      <c r="L113" s="156"/>
      <c r="M113" s="156"/>
    </row>
    <row r="114" spans="1:13" ht="16.5" customHeight="1" x14ac:dyDescent="0.2">
      <c r="A114" s="198" t="str">
        <f>+A3</f>
        <v>As at 31 March 2023</v>
      </c>
      <c r="B114" s="198"/>
      <c r="C114" s="197"/>
      <c r="D114" s="197"/>
      <c r="E114" s="196"/>
      <c r="F114" s="196"/>
      <c r="G114" s="195"/>
      <c r="H114" s="195"/>
      <c r="I114" s="195"/>
      <c r="J114" s="196"/>
      <c r="K114" s="195"/>
      <c r="L114" s="195"/>
      <c r="M114" s="195"/>
    </row>
    <row r="115" spans="1:13" ht="16.5" customHeight="1" x14ac:dyDescent="0.2">
      <c r="A115" s="194"/>
      <c r="B115" s="194"/>
      <c r="C115" s="155"/>
      <c r="D115" s="155"/>
      <c r="E115" s="157"/>
      <c r="F115" s="157"/>
      <c r="G115" s="156"/>
      <c r="H115" s="156"/>
      <c r="I115" s="156"/>
      <c r="J115" s="157"/>
      <c r="K115" s="156"/>
      <c r="L115" s="156"/>
      <c r="M115" s="156"/>
    </row>
    <row r="116" spans="1:13" ht="16.5" customHeight="1" x14ac:dyDescent="0.2">
      <c r="A116" s="194"/>
      <c r="B116" s="194"/>
      <c r="C116" s="155"/>
      <c r="D116" s="155"/>
      <c r="E116" s="157"/>
      <c r="F116" s="155"/>
      <c r="G116" s="163"/>
      <c r="H116" s="163"/>
      <c r="I116" s="163"/>
      <c r="J116" s="155"/>
      <c r="K116" s="163"/>
      <c r="L116" s="163"/>
      <c r="M116" s="193"/>
    </row>
    <row r="117" spans="1:13" s="158" customFormat="1" ht="16.5" customHeight="1" x14ac:dyDescent="0.2">
      <c r="A117" s="182"/>
      <c r="B117" s="182"/>
      <c r="C117" s="159"/>
      <c r="D117" s="159"/>
      <c r="E117" s="159"/>
      <c r="F117" s="159"/>
      <c r="G117" s="223" t="s">
        <v>2</v>
      </c>
      <c r="H117" s="224"/>
      <c r="I117" s="224"/>
      <c r="J117" s="192"/>
      <c r="K117" s="223" t="s">
        <v>3</v>
      </c>
      <c r="L117" s="224"/>
      <c r="M117" s="224"/>
    </row>
    <row r="118" spans="1:13" s="158" customFormat="1" ht="16.5" customHeight="1" x14ac:dyDescent="0.2">
      <c r="A118" s="182"/>
      <c r="B118" s="182"/>
      <c r="C118" s="159"/>
      <c r="D118" s="159"/>
      <c r="E118" s="159"/>
      <c r="F118" s="159"/>
      <c r="G118" s="220" t="s">
        <v>4</v>
      </c>
      <c r="H118" s="221"/>
      <c r="I118" s="221"/>
      <c r="J118" s="192"/>
      <c r="K118" s="220" t="s">
        <v>4</v>
      </c>
      <c r="L118" s="221"/>
      <c r="M118" s="221"/>
    </row>
    <row r="119" spans="1:13" s="158" customFormat="1" ht="16.5" customHeight="1" x14ac:dyDescent="0.2">
      <c r="A119" s="182"/>
      <c r="B119" s="182"/>
      <c r="C119" s="159"/>
      <c r="D119" s="159"/>
      <c r="E119" s="159"/>
      <c r="F119" s="159"/>
      <c r="G119" s="191" t="s">
        <v>5</v>
      </c>
      <c r="H119" s="187"/>
      <c r="I119" s="191" t="s">
        <v>6</v>
      </c>
      <c r="J119" s="188"/>
      <c r="K119" s="191" t="s">
        <v>5</v>
      </c>
      <c r="L119" s="187"/>
      <c r="M119" s="191" t="s">
        <v>6</v>
      </c>
    </row>
    <row r="120" spans="1:13" s="158" customFormat="1" ht="16.5" customHeight="1" x14ac:dyDescent="0.2">
      <c r="A120" s="182"/>
      <c r="B120" s="182"/>
      <c r="C120" s="159"/>
      <c r="D120" s="159"/>
      <c r="E120" s="159"/>
      <c r="F120" s="159"/>
      <c r="G120" s="189" t="s">
        <v>7</v>
      </c>
      <c r="H120" s="187"/>
      <c r="I120" s="190">
        <v>44926</v>
      </c>
      <c r="J120" s="188"/>
      <c r="K120" s="189" t="s">
        <v>7</v>
      </c>
      <c r="L120" s="187"/>
      <c r="M120" s="190">
        <v>44926</v>
      </c>
    </row>
    <row r="121" spans="1:13" s="158" customFormat="1" ht="16.5" customHeight="1" x14ac:dyDescent="0.2">
      <c r="A121" s="182"/>
      <c r="B121" s="182"/>
      <c r="C121" s="159"/>
      <c r="D121" s="159"/>
      <c r="E121" s="159"/>
      <c r="F121" s="159"/>
      <c r="G121" s="189" t="s">
        <v>144</v>
      </c>
      <c r="H121" s="187"/>
      <c r="I121" s="189" t="s">
        <v>9</v>
      </c>
      <c r="J121" s="188"/>
      <c r="K121" s="189" t="s">
        <v>144</v>
      </c>
      <c r="L121" s="187"/>
      <c r="M121" s="189" t="s">
        <v>9</v>
      </c>
    </row>
    <row r="122" spans="1:13" s="158" customFormat="1" ht="16.5" customHeight="1" x14ac:dyDescent="0.2">
      <c r="A122" s="159"/>
      <c r="B122" s="159"/>
      <c r="C122" s="159"/>
      <c r="D122" s="159"/>
      <c r="E122" s="171"/>
      <c r="F122" s="159"/>
      <c r="G122" s="186" t="s">
        <v>152</v>
      </c>
      <c r="H122" s="187"/>
      <c r="I122" s="186" t="s">
        <v>152</v>
      </c>
      <c r="J122" s="188"/>
      <c r="K122" s="186" t="s">
        <v>152</v>
      </c>
      <c r="L122" s="187"/>
      <c r="M122" s="186" t="s">
        <v>152</v>
      </c>
    </row>
    <row r="123" spans="1:13" s="158" customFormat="1" ht="16.5" customHeight="1" x14ac:dyDescent="0.2">
      <c r="A123" s="185" t="s">
        <v>130</v>
      </c>
      <c r="B123" s="171"/>
      <c r="C123" s="171"/>
      <c r="D123" s="171"/>
      <c r="E123" s="172"/>
      <c r="F123" s="172"/>
      <c r="G123" s="184"/>
      <c r="H123" s="183"/>
      <c r="I123" s="183"/>
      <c r="J123" s="172"/>
      <c r="K123" s="184"/>
      <c r="L123" s="183"/>
      <c r="M123" s="183"/>
    </row>
    <row r="124" spans="1:13" s="158" customFormat="1" ht="16.5" customHeight="1" x14ac:dyDescent="0.2">
      <c r="A124" s="179"/>
      <c r="B124" s="171"/>
      <c r="C124" s="171"/>
      <c r="D124" s="171"/>
      <c r="E124" s="171"/>
      <c r="F124" s="171"/>
      <c r="G124" s="173"/>
      <c r="H124" s="169"/>
      <c r="I124" s="169"/>
      <c r="J124" s="171"/>
      <c r="K124" s="173"/>
      <c r="L124" s="169"/>
      <c r="M124" s="169"/>
    </row>
    <row r="125" spans="1:13" s="158" customFormat="1" ht="16.5" customHeight="1" x14ac:dyDescent="0.2">
      <c r="A125" s="172" t="s">
        <v>41</v>
      </c>
      <c r="B125" s="171"/>
      <c r="C125" s="171"/>
      <c r="D125" s="171"/>
      <c r="E125" s="171"/>
      <c r="F125" s="171"/>
      <c r="G125" s="173"/>
      <c r="H125" s="169"/>
      <c r="I125" s="169"/>
      <c r="J125" s="171"/>
      <c r="K125" s="173"/>
      <c r="L125" s="169"/>
      <c r="M125" s="169"/>
    </row>
    <row r="126" spans="1:13" s="158" customFormat="1" ht="16.5" customHeight="1" x14ac:dyDescent="0.2">
      <c r="A126" s="171"/>
      <c r="B126" s="171"/>
      <c r="C126" s="171"/>
      <c r="D126" s="171"/>
      <c r="E126" s="171"/>
      <c r="F126" s="171"/>
      <c r="G126" s="173"/>
      <c r="H126" s="169"/>
      <c r="I126" s="169"/>
      <c r="J126" s="171"/>
      <c r="K126" s="173"/>
      <c r="L126" s="169"/>
      <c r="M126" s="169"/>
    </row>
    <row r="127" spans="1:13" s="158" customFormat="1" ht="16.5" customHeight="1" x14ac:dyDescent="0.2">
      <c r="A127" s="171" t="s">
        <v>42</v>
      </c>
      <c r="B127" s="171"/>
      <c r="C127" s="171"/>
      <c r="D127" s="171"/>
      <c r="E127" s="171"/>
      <c r="F127" s="171"/>
      <c r="G127" s="173"/>
      <c r="H127" s="169"/>
      <c r="I127" s="169"/>
      <c r="J127" s="171"/>
      <c r="K127" s="173"/>
      <c r="L127" s="169"/>
      <c r="M127" s="169"/>
    </row>
    <row r="128" spans="1:13" s="158" customFormat="1" ht="16.5" customHeight="1" x14ac:dyDescent="0.2">
      <c r="A128" s="171"/>
      <c r="B128" s="179" t="s">
        <v>43</v>
      </c>
      <c r="C128" s="171"/>
      <c r="D128" s="171"/>
      <c r="E128" s="171"/>
      <c r="F128" s="171"/>
      <c r="G128" s="173"/>
      <c r="H128" s="169"/>
      <c r="I128" s="169"/>
      <c r="J128" s="171"/>
      <c r="K128" s="173"/>
      <c r="L128" s="169"/>
      <c r="M128" s="169"/>
    </row>
    <row r="129" spans="1:13" s="158" customFormat="1" ht="16.5" customHeight="1" x14ac:dyDescent="0.2">
      <c r="A129" s="171"/>
      <c r="B129" s="171"/>
      <c r="C129" s="171" t="s">
        <v>44</v>
      </c>
      <c r="D129" s="171"/>
      <c r="E129" s="171"/>
      <c r="F129" s="171"/>
      <c r="G129" s="173"/>
      <c r="H129" s="169"/>
      <c r="I129" s="169"/>
      <c r="J129" s="171"/>
      <c r="K129" s="173"/>
      <c r="L129" s="169"/>
      <c r="M129" s="169"/>
    </row>
    <row r="130" spans="1:13" s="158" customFormat="1" ht="16.5" customHeight="1" thickBot="1" x14ac:dyDescent="0.25">
      <c r="A130" s="171"/>
      <c r="B130" s="171"/>
      <c r="C130" s="159"/>
      <c r="D130" s="179" t="s">
        <v>45</v>
      </c>
      <c r="E130" s="171"/>
      <c r="F130" s="171"/>
      <c r="G130" s="181">
        <v>242134600</v>
      </c>
      <c r="H130" s="169"/>
      <c r="I130" s="180">
        <v>242134600</v>
      </c>
      <c r="J130" s="171"/>
      <c r="K130" s="170">
        <v>242134600</v>
      </c>
      <c r="L130" s="169"/>
      <c r="M130" s="180">
        <v>242134600</v>
      </c>
    </row>
    <row r="131" spans="1:13" s="158" customFormat="1" ht="16.5" customHeight="1" thickTop="1" x14ac:dyDescent="0.2">
      <c r="A131" s="171"/>
      <c r="B131" s="171"/>
      <c r="C131" s="171"/>
      <c r="D131" s="171"/>
      <c r="E131" s="171"/>
      <c r="F131" s="171"/>
      <c r="G131" s="173"/>
      <c r="H131" s="169"/>
      <c r="I131" s="169"/>
      <c r="J131" s="171"/>
      <c r="K131" s="173"/>
      <c r="L131" s="169"/>
      <c r="M131" s="169"/>
    </row>
    <row r="132" spans="1:13" s="158" customFormat="1" ht="16.5" customHeight="1" x14ac:dyDescent="0.2">
      <c r="A132" s="171"/>
      <c r="B132" s="171" t="s">
        <v>46</v>
      </c>
      <c r="C132" s="171"/>
      <c r="D132" s="171"/>
      <c r="E132" s="171"/>
      <c r="F132" s="171"/>
      <c r="G132" s="173"/>
      <c r="H132" s="169"/>
      <c r="I132" s="169"/>
      <c r="J132" s="171"/>
      <c r="K132" s="173"/>
      <c r="L132" s="169"/>
      <c r="M132" s="169"/>
    </row>
    <row r="133" spans="1:13" s="158" customFormat="1" ht="16.5" customHeight="1" x14ac:dyDescent="0.2">
      <c r="A133" s="171"/>
      <c r="B133" s="171"/>
      <c r="C133" s="171" t="s">
        <v>44</v>
      </c>
      <c r="D133" s="171"/>
      <c r="E133" s="171"/>
      <c r="F133" s="171"/>
      <c r="G133" s="173"/>
      <c r="H133" s="169"/>
      <c r="I133" s="169"/>
      <c r="J133" s="171"/>
      <c r="K133" s="173"/>
      <c r="L133" s="169"/>
      <c r="M133" s="169"/>
    </row>
    <row r="134" spans="1:13" s="158" customFormat="1" ht="16.5" customHeight="1" x14ac:dyDescent="0.2">
      <c r="A134" s="171"/>
      <c r="B134" s="171"/>
      <c r="C134" s="159"/>
      <c r="D134" s="179" t="s">
        <v>45</v>
      </c>
      <c r="E134" s="171"/>
      <c r="F134" s="171"/>
      <c r="G134" s="173">
        <v>242134600</v>
      </c>
      <c r="H134" s="169"/>
      <c r="I134" s="178">
        <v>242134600</v>
      </c>
      <c r="J134" s="171"/>
      <c r="K134" s="173">
        <v>242134600</v>
      </c>
      <c r="L134" s="169"/>
      <c r="M134" s="178">
        <v>242134600</v>
      </c>
    </row>
    <row r="135" spans="1:13" s="158" customFormat="1" ht="16.5" customHeight="1" x14ac:dyDescent="0.2">
      <c r="A135" s="171" t="s">
        <v>47</v>
      </c>
      <c r="B135" s="171"/>
      <c r="C135" s="171"/>
      <c r="D135" s="171"/>
      <c r="E135" s="171"/>
      <c r="F135" s="171"/>
      <c r="G135" s="173">
        <v>139913762</v>
      </c>
      <c r="H135" s="169"/>
      <c r="I135" s="169">
        <v>139913762</v>
      </c>
      <c r="J135" s="171"/>
      <c r="K135" s="173">
        <v>139913762</v>
      </c>
      <c r="L135" s="169"/>
      <c r="M135" s="169">
        <v>139913762</v>
      </c>
    </row>
    <row r="136" spans="1:13" s="158" customFormat="1" ht="16.5" customHeight="1" x14ac:dyDescent="0.2">
      <c r="A136" s="171" t="s">
        <v>48</v>
      </c>
      <c r="B136" s="171"/>
      <c r="C136" s="171"/>
      <c r="D136" s="171"/>
      <c r="E136" s="171"/>
      <c r="F136" s="171"/>
      <c r="G136" s="173">
        <v>167694335</v>
      </c>
      <c r="H136" s="169"/>
      <c r="I136" s="169">
        <v>167694335</v>
      </c>
      <c r="J136" s="171"/>
      <c r="K136" s="173">
        <v>167694335</v>
      </c>
      <c r="L136" s="169"/>
      <c r="M136" s="169">
        <v>167694335</v>
      </c>
    </row>
    <row r="137" spans="1:13" s="158" customFormat="1" ht="16.5" customHeight="1" x14ac:dyDescent="0.2">
      <c r="A137" s="171" t="s">
        <v>49</v>
      </c>
      <c r="B137" s="171"/>
      <c r="C137" s="171"/>
      <c r="D137" s="171"/>
      <c r="E137" s="171"/>
      <c r="F137" s="171"/>
      <c r="G137" s="173"/>
      <c r="H137" s="169"/>
      <c r="I137" s="169"/>
      <c r="J137" s="171"/>
      <c r="K137" s="173"/>
      <c r="L137" s="169"/>
      <c r="M137" s="169"/>
    </row>
    <row r="138" spans="1:13" s="158" customFormat="1" ht="16.5" customHeight="1" x14ac:dyDescent="0.2">
      <c r="A138" s="171"/>
      <c r="B138" s="171" t="s">
        <v>50</v>
      </c>
      <c r="C138" s="171"/>
      <c r="D138" s="171"/>
      <c r="E138" s="171"/>
      <c r="F138" s="171"/>
      <c r="G138" s="173">
        <v>19289553</v>
      </c>
      <c r="H138" s="169"/>
      <c r="I138" s="169">
        <v>19289553</v>
      </c>
      <c r="J138" s="171"/>
      <c r="K138" s="173">
        <v>19289553</v>
      </c>
      <c r="L138" s="169"/>
      <c r="M138" s="169">
        <v>19289553</v>
      </c>
    </row>
    <row r="139" spans="1:13" s="158" customFormat="1" ht="16.5" customHeight="1" x14ac:dyDescent="0.2">
      <c r="A139" s="172"/>
      <c r="B139" s="171" t="s">
        <v>51</v>
      </c>
      <c r="C139" s="171"/>
      <c r="D139" s="171"/>
      <c r="E139" s="171"/>
      <c r="F139" s="171"/>
      <c r="G139" s="177">
        <f>'6'!N21</f>
        <v>39085026</v>
      </c>
      <c r="H139" s="169"/>
      <c r="I139" s="176">
        <v>34272794</v>
      </c>
      <c r="J139" s="171"/>
      <c r="K139" s="177">
        <v>26524601</v>
      </c>
      <c r="L139" s="169"/>
      <c r="M139" s="176">
        <v>24501939</v>
      </c>
    </row>
    <row r="140" spans="1:13" s="158" customFormat="1" ht="16.5" customHeight="1" x14ac:dyDescent="0.2">
      <c r="A140" s="171"/>
      <c r="B140" s="171"/>
      <c r="C140" s="171"/>
      <c r="D140" s="171"/>
      <c r="E140" s="171"/>
      <c r="F140" s="171"/>
      <c r="G140" s="173"/>
      <c r="H140" s="169"/>
      <c r="I140" s="169"/>
      <c r="J140" s="171"/>
      <c r="K140" s="173"/>
      <c r="L140" s="169"/>
      <c r="M140" s="169"/>
    </row>
    <row r="141" spans="1:13" s="158" customFormat="1" ht="16.5" customHeight="1" x14ac:dyDescent="0.2">
      <c r="A141" s="172" t="s">
        <v>52</v>
      </c>
      <c r="B141" s="171"/>
      <c r="C141" s="171"/>
      <c r="D141" s="171"/>
      <c r="E141" s="171"/>
      <c r="F141" s="171"/>
      <c r="G141" s="175">
        <f>SUM(G134:G139)</f>
        <v>608117276</v>
      </c>
      <c r="H141" s="169"/>
      <c r="I141" s="160">
        <f>SUM(I134:I139)</f>
        <v>603305044</v>
      </c>
      <c r="J141" s="171"/>
      <c r="K141" s="174">
        <f>SUM(K134:K139)</f>
        <v>595556851</v>
      </c>
      <c r="L141" s="169"/>
      <c r="M141" s="160">
        <f>SUM(M134:M139)</f>
        <v>593534189</v>
      </c>
    </row>
    <row r="142" spans="1:13" s="158" customFormat="1" ht="16.5" customHeight="1" x14ac:dyDescent="0.2">
      <c r="A142" s="172"/>
      <c r="B142" s="171"/>
      <c r="C142" s="171"/>
      <c r="D142" s="171"/>
      <c r="E142" s="171"/>
      <c r="F142" s="171"/>
      <c r="G142" s="173"/>
      <c r="H142" s="169"/>
      <c r="I142" s="169"/>
      <c r="J142" s="171"/>
      <c r="K142" s="173"/>
      <c r="L142" s="169"/>
      <c r="M142" s="169"/>
    </row>
    <row r="143" spans="1:13" s="158" customFormat="1" ht="16.5" customHeight="1" thickBot="1" x14ac:dyDescent="0.25">
      <c r="A143" s="172" t="s">
        <v>53</v>
      </c>
      <c r="B143" s="171"/>
      <c r="C143" s="171"/>
      <c r="D143" s="171"/>
      <c r="E143" s="171"/>
      <c r="F143" s="171"/>
      <c r="G143" s="170">
        <f>G141+G89</f>
        <v>741212531</v>
      </c>
      <c r="H143" s="169"/>
      <c r="I143" s="168">
        <f>I141+I89</f>
        <v>704196383</v>
      </c>
      <c r="J143" s="171"/>
      <c r="K143" s="170">
        <f>K141+K89</f>
        <v>671896214</v>
      </c>
      <c r="L143" s="169"/>
      <c r="M143" s="168">
        <f>M141+M89</f>
        <v>670420030</v>
      </c>
    </row>
    <row r="144" spans="1:13" ht="16.5" customHeight="1" thickTop="1" x14ac:dyDescent="0.2">
      <c r="A144" s="166"/>
      <c r="B144" s="165"/>
      <c r="C144" s="165"/>
      <c r="D144" s="165"/>
      <c r="E144" s="164"/>
      <c r="F144" s="164"/>
      <c r="G144" s="163"/>
      <c r="H144" s="156"/>
      <c r="I144" s="163"/>
      <c r="J144" s="164"/>
      <c r="K144" s="163"/>
      <c r="L144" s="156"/>
      <c r="M144" s="163"/>
    </row>
    <row r="145" spans="1:13" ht="13.5" customHeight="1" x14ac:dyDescent="0.2">
      <c r="A145" s="166"/>
      <c r="B145" s="165"/>
      <c r="C145" s="165"/>
      <c r="D145" s="165"/>
      <c r="E145" s="164"/>
      <c r="F145" s="164"/>
      <c r="G145" s="167"/>
      <c r="H145" s="156"/>
      <c r="I145" s="163"/>
      <c r="J145" s="164"/>
      <c r="K145" s="163"/>
      <c r="L145" s="156"/>
      <c r="M145" s="163"/>
    </row>
    <row r="146" spans="1:13" ht="16.5" customHeight="1" x14ac:dyDescent="0.2">
      <c r="A146" s="166"/>
      <c r="B146" s="165"/>
      <c r="C146" s="165"/>
      <c r="D146" s="165"/>
      <c r="E146" s="164"/>
      <c r="F146" s="164"/>
      <c r="G146" s="163"/>
      <c r="H146" s="156"/>
      <c r="I146" s="163"/>
      <c r="J146" s="164"/>
      <c r="K146" s="163"/>
      <c r="L146" s="156"/>
      <c r="M146" s="163"/>
    </row>
    <row r="147" spans="1:13" ht="16.5" customHeight="1" x14ac:dyDescent="0.2">
      <c r="A147" s="166"/>
      <c r="B147" s="165"/>
      <c r="C147" s="165"/>
      <c r="D147" s="165"/>
      <c r="E147" s="164"/>
      <c r="F147" s="164"/>
      <c r="G147" s="163"/>
      <c r="H147" s="156"/>
      <c r="I147" s="163"/>
      <c r="J147" s="164"/>
      <c r="K147" s="163"/>
      <c r="L147" s="156"/>
      <c r="M147" s="163"/>
    </row>
    <row r="148" spans="1:13" ht="16.5" customHeight="1" x14ac:dyDescent="0.2">
      <c r="A148" s="166"/>
      <c r="B148" s="165"/>
      <c r="C148" s="165"/>
      <c r="D148" s="165"/>
      <c r="E148" s="164"/>
      <c r="F148" s="164"/>
      <c r="G148" s="163"/>
      <c r="H148" s="156"/>
      <c r="I148" s="163"/>
      <c r="J148" s="164"/>
      <c r="K148" s="163"/>
      <c r="L148" s="156"/>
      <c r="M148" s="163"/>
    </row>
    <row r="149" spans="1:13" ht="16.5" customHeight="1" x14ac:dyDescent="0.2">
      <c r="A149" s="166"/>
      <c r="B149" s="165"/>
      <c r="C149" s="165"/>
      <c r="D149" s="165"/>
      <c r="E149" s="164"/>
      <c r="F149" s="164"/>
      <c r="G149" s="163"/>
      <c r="H149" s="156"/>
      <c r="I149" s="163"/>
      <c r="J149" s="164"/>
      <c r="K149" s="163"/>
      <c r="L149" s="156"/>
      <c r="M149" s="163"/>
    </row>
    <row r="150" spans="1:13" ht="16.5" customHeight="1" x14ac:dyDescent="0.2">
      <c r="A150" s="166"/>
      <c r="B150" s="165"/>
      <c r="C150" s="165"/>
      <c r="D150" s="165"/>
      <c r="E150" s="164"/>
      <c r="F150" s="164"/>
      <c r="G150" s="163"/>
      <c r="H150" s="156"/>
      <c r="I150" s="163"/>
      <c r="J150" s="164"/>
      <c r="K150" s="163"/>
      <c r="L150" s="156"/>
      <c r="M150" s="163"/>
    </row>
    <row r="151" spans="1:13" ht="16.5" customHeight="1" x14ac:dyDescent="0.2">
      <c r="A151" s="166"/>
      <c r="B151" s="165"/>
      <c r="C151" s="165"/>
      <c r="D151" s="165"/>
      <c r="E151" s="164"/>
      <c r="F151" s="164"/>
      <c r="G151" s="163"/>
      <c r="H151" s="156"/>
      <c r="I151" s="163"/>
      <c r="J151" s="164"/>
      <c r="K151" s="163"/>
      <c r="L151" s="156"/>
      <c r="M151" s="163"/>
    </row>
    <row r="152" spans="1:13" ht="16.5" customHeight="1" x14ac:dyDescent="0.2">
      <c r="A152" s="166"/>
      <c r="B152" s="165"/>
      <c r="C152" s="165"/>
      <c r="D152" s="165"/>
      <c r="E152" s="164"/>
      <c r="F152" s="164"/>
      <c r="G152" s="163"/>
      <c r="H152" s="156"/>
      <c r="I152" s="163"/>
      <c r="J152" s="164"/>
      <c r="K152" s="163"/>
      <c r="L152" s="156"/>
      <c r="M152" s="163"/>
    </row>
    <row r="153" spans="1:13" ht="16.5" customHeight="1" x14ac:dyDescent="0.2">
      <c r="A153" s="166"/>
      <c r="B153" s="165"/>
      <c r="C153" s="165"/>
      <c r="D153" s="165"/>
      <c r="E153" s="164"/>
      <c r="F153" s="164"/>
      <c r="G153" s="163"/>
      <c r="H153" s="156"/>
      <c r="I153" s="163"/>
      <c r="J153" s="164"/>
      <c r="K153" s="163"/>
      <c r="L153" s="156"/>
      <c r="M153" s="163"/>
    </row>
    <row r="154" spans="1:13" ht="16.5" customHeight="1" x14ac:dyDescent="0.2">
      <c r="A154" s="166"/>
      <c r="B154" s="165"/>
      <c r="C154" s="165"/>
      <c r="D154" s="165"/>
      <c r="E154" s="164"/>
      <c r="F154" s="164"/>
      <c r="G154" s="163"/>
      <c r="H154" s="156"/>
      <c r="I154" s="163"/>
      <c r="J154" s="164"/>
      <c r="K154" s="163"/>
      <c r="L154" s="156"/>
      <c r="M154" s="163"/>
    </row>
    <row r="155" spans="1:13" ht="16.5" customHeight="1" x14ac:dyDescent="0.2">
      <c r="A155" s="166"/>
      <c r="B155" s="165"/>
      <c r="C155" s="165"/>
      <c r="D155" s="165"/>
      <c r="E155" s="164"/>
      <c r="F155" s="164"/>
      <c r="G155" s="163"/>
      <c r="H155" s="156"/>
      <c r="I155" s="163"/>
      <c r="J155" s="164"/>
      <c r="K155" s="163"/>
      <c r="L155" s="156"/>
      <c r="M155" s="163"/>
    </row>
    <row r="156" spans="1:13" ht="16.5" customHeight="1" x14ac:dyDescent="0.2">
      <c r="A156" s="166"/>
      <c r="B156" s="165"/>
      <c r="C156" s="165"/>
      <c r="D156" s="165"/>
      <c r="E156" s="164"/>
      <c r="F156" s="164"/>
      <c r="G156" s="163"/>
      <c r="H156" s="156"/>
      <c r="I156" s="163"/>
      <c r="J156" s="164"/>
      <c r="K156" s="163"/>
      <c r="L156" s="156"/>
      <c r="M156" s="163"/>
    </row>
    <row r="157" spans="1:13" ht="16.5" customHeight="1" x14ac:dyDescent="0.2">
      <c r="A157" s="166"/>
      <c r="B157" s="165"/>
      <c r="C157" s="165"/>
      <c r="D157" s="165"/>
      <c r="E157" s="164"/>
      <c r="F157" s="164"/>
      <c r="G157" s="163"/>
      <c r="H157" s="156"/>
      <c r="I157" s="163"/>
      <c r="J157" s="164"/>
      <c r="K157" s="163"/>
      <c r="L157" s="156"/>
      <c r="M157" s="163"/>
    </row>
    <row r="158" spans="1:13" ht="16.5" customHeight="1" x14ac:dyDescent="0.2">
      <c r="A158" s="166"/>
      <c r="B158" s="165"/>
      <c r="C158" s="165"/>
      <c r="D158" s="165"/>
      <c r="E158" s="164"/>
      <c r="F158" s="164"/>
      <c r="G158" s="163"/>
      <c r="H158" s="156"/>
      <c r="I158" s="163"/>
      <c r="J158" s="164"/>
      <c r="K158" s="163"/>
      <c r="L158" s="156"/>
      <c r="M158" s="163"/>
    </row>
    <row r="159" spans="1:13" ht="16.5" customHeight="1" x14ac:dyDescent="0.2">
      <c r="A159" s="166"/>
      <c r="B159" s="165"/>
      <c r="C159" s="165"/>
      <c r="D159" s="165"/>
      <c r="E159" s="164"/>
      <c r="F159" s="164"/>
      <c r="G159" s="163"/>
      <c r="H159" s="156"/>
      <c r="I159" s="163"/>
      <c r="J159" s="164"/>
      <c r="K159" s="163"/>
      <c r="L159" s="156"/>
      <c r="M159" s="163"/>
    </row>
    <row r="160" spans="1:13" ht="16.5" customHeight="1" x14ac:dyDescent="0.2">
      <c r="A160" s="166"/>
      <c r="B160" s="165"/>
      <c r="C160" s="165"/>
      <c r="D160" s="165"/>
      <c r="E160" s="164"/>
      <c r="F160" s="164"/>
      <c r="G160" s="163"/>
      <c r="H160" s="156"/>
      <c r="I160" s="163"/>
      <c r="J160" s="164"/>
      <c r="K160" s="163"/>
      <c r="L160" s="156"/>
      <c r="M160" s="163"/>
    </row>
    <row r="161" spans="1:13" ht="16.5" customHeight="1" x14ac:dyDescent="0.2">
      <c r="A161" s="166"/>
      <c r="B161" s="165"/>
      <c r="C161" s="165"/>
      <c r="D161" s="165"/>
      <c r="E161" s="164"/>
      <c r="F161" s="164"/>
      <c r="G161" s="163"/>
      <c r="H161" s="156"/>
      <c r="I161" s="163"/>
      <c r="J161" s="164"/>
      <c r="K161" s="163"/>
      <c r="L161" s="156"/>
      <c r="M161" s="163"/>
    </row>
    <row r="162" spans="1:13" ht="16.5" customHeight="1" x14ac:dyDescent="0.2">
      <c r="A162" s="166"/>
      <c r="B162" s="165"/>
      <c r="C162" s="165"/>
      <c r="D162" s="165"/>
      <c r="E162" s="164"/>
      <c r="F162" s="164"/>
      <c r="G162" s="163"/>
      <c r="H162" s="156"/>
      <c r="I162" s="163"/>
      <c r="J162" s="164"/>
      <c r="K162" s="163"/>
      <c r="L162" s="156"/>
      <c r="M162" s="163"/>
    </row>
    <row r="163" spans="1:13" ht="16.5" customHeight="1" x14ac:dyDescent="0.2">
      <c r="A163" s="166"/>
      <c r="B163" s="165"/>
      <c r="C163" s="165"/>
      <c r="D163" s="165"/>
      <c r="E163" s="164"/>
      <c r="F163" s="164"/>
      <c r="G163" s="163"/>
      <c r="H163" s="156"/>
      <c r="I163" s="163"/>
      <c r="J163" s="164"/>
      <c r="K163" s="163"/>
      <c r="L163" s="156"/>
      <c r="M163" s="163"/>
    </row>
    <row r="164" spans="1:13" ht="16.5" customHeight="1" x14ac:dyDescent="0.2">
      <c r="A164" s="166"/>
      <c r="B164" s="165"/>
      <c r="C164" s="165"/>
      <c r="D164" s="165"/>
      <c r="E164" s="164"/>
      <c r="F164" s="164"/>
      <c r="G164" s="163"/>
      <c r="H164" s="156"/>
      <c r="I164" s="163"/>
      <c r="J164" s="164"/>
      <c r="K164" s="163"/>
      <c r="L164" s="156"/>
      <c r="M164" s="163"/>
    </row>
    <row r="165" spans="1:13" ht="18.75" customHeight="1" x14ac:dyDescent="0.2">
      <c r="A165" s="166"/>
      <c r="B165" s="165"/>
      <c r="C165" s="165"/>
      <c r="D165" s="165"/>
      <c r="E165" s="164"/>
      <c r="F165" s="164"/>
      <c r="G165" s="163"/>
      <c r="H165" s="156"/>
      <c r="I165" s="163"/>
      <c r="J165" s="164"/>
      <c r="K165" s="163"/>
      <c r="L165" s="156"/>
      <c r="M165" s="163"/>
    </row>
    <row r="166" spans="1:13" s="158" customFormat="1" ht="21.95" customHeight="1" x14ac:dyDescent="0.2">
      <c r="A166" s="162" t="str">
        <f>A55</f>
        <v xml:space="preserve">The notes to the interim financial statement on pages 10 to 17 are an integral part of this interim financial information.                                                                                        </v>
      </c>
      <c r="B166" s="161"/>
      <c r="C166" s="161"/>
      <c r="D166" s="161"/>
      <c r="E166" s="161"/>
      <c r="F166" s="161"/>
      <c r="G166" s="160"/>
      <c r="H166" s="160"/>
      <c r="I166" s="160"/>
      <c r="J166" s="161"/>
      <c r="K166" s="160"/>
      <c r="L166" s="160"/>
      <c r="M166" s="160"/>
    </row>
  </sheetData>
  <autoFilter ref="G16:G18" xr:uid="{76FD4ED1-E7D9-435A-948C-9CCCCEAA922C}"/>
  <mergeCells count="14">
    <mergeCell ref="G118:I118"/>
    <mergeCell ref="K118:M118"/>
    <mergeCell ref="A51:M51"/>
    <mergeCell ref="A52:M52"/>
    <mergeCell ref="K6:M6"/>
    <mergeCell ref="K7:M7"/>
    <mergeCell ref="G62:I62"/>
    <mergeCell ref="K62:M62"/>
    <mergeCell ref="K117:M117"/>
    <mergeCell ref="G6:I6"/>
    <mergeCell ref="G7:I7"/>
    <mergeCell ref="G61:I61"/>
    <mergeCell ref="K61:M61"/>
    <mergeCell ref="G117:I117"/>
  </mergeCells>
  <pageMargins left="0.8" right="0.5" top="0.5" bottom="0.6" header="0.49" footer="0.4"/>
  <pageSetup paperSize="9" scale="85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5" max="16383" man="1"/>
    <brk id="1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zoomScaleNormal="100" zoomScaleSheetLayoutView="90" workbookViewId="0"/>
  </sheetViews>
  <sheetFormatPr defaultColWidth="12.7109375" defaultRowHeight="16.5" customHeight="1" x14ac:dyDescent="0.2"/>
  <cols>
    <col min="1" max="2" width="1.7109375" style="63" customWidth="1"/>
    <col min="3" max="3" width="32" style="63" customWidth="1"/>
    <col min="4" max="4" width="7.85546875" style="63" customWidth="1"/>
    <col min="5" max="5" width="1" style="63" customWidth="1"/>
    <col min="6" max="6" width="14.7109375" style="63" customWidth="1"/>
    <col min="7" max="7" width="1" style="63" customWidth="1"/>
    <col min="8" max="8" width="14.7109375" style="63" customWidth="1"/>
    <col min="9" max="9" width="1" style="63" customWidth="1"/>
    <col min="10" max="10" width="14.140625" style="63" customWidth="1"/>
    <col min="11" max="11" width="1" style="63" customWidth="1"/>
    <col min="12" max="12" width="14.7109375" style="63" customWidth="1"/>
    <col min="13" max="16384" width="12.7109375" style="63"/>
  </cols>
  <sheetData>
    <row r="1" spans="1:12" ht="16.5" customHeight="1" x14ac:dyDescent="0.2">
      <c r="A1" s="108" t="s">
        <v>0</v>
      </c>
      <c r="B1" s="58"/>
      <c r="C1" s="59"/>
      <c r="D1" s="59"/>
      <c r="E1" s="60"/>
      <c r="F1" s="61"/>
      <c r="G1" s="62"/>
      <c r="H1" s="61"/>
      <c r="I1" s="60"/>
      <c r="J1" s="61"/>
      <c r="K1" s="62"/>
      <c r="L1" s="61"/>
    </row>
    <row r="2" spans="1:12" ht="16.5" customHeight="1" x14ac:dyDescent="0.2">
      <c r="A2" s="109" t="s">
        <v>54</v>
      </c>
      <c r="B2" s="58"/>
      <c r="C2" s="59"/>
      <c r="D2" s="59"/>
      <c r="E2" s="60"/>
      <c r="F2" s="61"/>
      <c r="G2" s="62"/>
      <c r="H2" s="61"/>
      <c r="I2" s="60"/>
      <c r="J2" s="61"/>
      <c r="K2" s="62"/>
      <c r="L2" s="61"/>
    </row>
    <row r="3" spans="1:12" ht="16.5" customHeight="1" x14ac:dyDescent="0.2">
      <c r="A3" s="65" t="s">
        <v>142</v>
      </c>
      <c r="B3" s="66"/>
      <c r="C3" s="67"/>
      <c r="D3" s="67"/>
      <c r="E3" s="68"/>
      <c r="F3" s="69"/>
      <c r="G3" s="70"/>
      <c r="H3" s="69"/>
      <c r="I3" s="68"/>
      <c r="J3" s="69"/>
      <c r="K3" s="70"/>
      <c r="L3" s="69"/>
    </row>
    <row r="4" spans="1:12" ht="16.5" customHeight="1" x14ac:dyDescent="0.2">
      <c r="A4" s="58"/>
      <c r="B4" s="59"/>
      <c r="C4" s="59"/>
      <c r="D4" s="59"/>
      <c r="E4" s="60"/>
      <c r="F4" s="61"/>
      <c r="G4" s="62"/>
      <c r="H4" s="61"/>
      <c r="I4" s="60"/>
      <c r="J4" s="61"/>
      <c r="K4" s="62"/>
      <c r="L4" s="61"/>
    </row>
    <row r="5" spans="1:12" s="93" customFormat="1" ht="16.5" customHeight="1" x14ac:dyDescent="0.2">
      <c r="A5" s="58"/>
      <c r="B5" s="59"/>
      <c r="C5" s="59"/>
      <c r="D5" s="59"/>
      <c r="E5" s="59"/>
      <c r="F5" s="92"/>
      <c r="G5" s="59"/>
      <c r="H5" s="92"/>
      <c r="I5" s="59"/>
      <c r="J5" s="92"/>
      <c r="K5" s="59"/>
      <c r="L5" s="92"/>
    </row>
    <row r="6" spans="1:12" s="93" customFormat="1" ht="16.5" customHeight="1" x14ac:dyDescent="0.2">
      <c r="A6" s="58"/>
      <c r="B6" s="59"/>
      <c r="C6" s="59"/>
      <c r="D6" s="59"/>
      <c r="E6" s="59"/>
      <c r="F6" s="225" t="s">
        <v>2</v>
      </c>
      <c r="G6" s="226"/>
      <c r="H6" s="226"/>
      <c r="I6" s="60"/>
      <c r="J6" s="225" t="s">
        <v>3</v>
      </c>
      <c r="K6" s="226"/>
      <c r="L6" s="226"/>
    </row>
    <row r="7" spans="1:12" s="93" customFormat="1" ht="16.5" customHeight="1" x14ac:dyDescent="0.2">
      <c r="A7" s="58"/>
      <c r="B7" s="59"/>
      <c r="C7" s="59"/>
      <c r="D7" s="59"/>
      <c r="E7" s="59"/>
      <c r="F7" s="227" t="s">
        <v>4</v>
      </c>
      <c r="G7" s="228"/>
      <c r="H7" s="228"/>
      <c r="I7" s="60"/>
      <c r="J7" s="227" t="s">
        <v>4</v>
      </c>
      <c r="K7" s="228"/>
      <c r="L7" s="228"/>
    </row>
    <row r="8" spans="1:12" s="93" customFormat="1" ht="16.5" customHeight="1" x14ac:dyDescent="0.2">
      <c r="A8" s="58"/>
      <c r="B8" s="59"/>
      <c r="C8" s="59"/>
      <c r="D8" s="59"/>
      <c r="E8" s="59"/>
      <c r="F8" s="94" t="s">
        <v>5</v>
      </c>
      <c r="G8" s="86"/>
      <c r="H8" s="94" t="s">
        <v>6</v>
      </c>
      <c r="I8" s="62"/>
      <c r="J8" s="94" t="s">
        <v>5</v>
      </c>
      <c r="K8" s="86"/>
      <c r="L8" s="94" t="s">
        <v>6</v>
      </c>
    </row>
    <row r="9" spans="1:12" s="93" customFormat="1" ht="16.5" customHeight="1" x14ac:dyDescent="0.2">
      <c r="A9" s="58"/>
      <c r="B9" s="59"/>
      <c r="C9" s="59"/>
      <c r="D9" s="59"/>
      <c r="E9" s="59"/>
      <c r="F9" s="149" t="s">
        <v>144</v>
      </c>
      <c r="G9" s="113"/>
      <c r="H9" s="149" t="s">
        <v>9</v>
      </c>
      <c r="I9" s="144"/>
      <c r="J9" s="149" t="s">
        <v>144</v>
      </c>
      <c r="K9" s="113"/>
      <c r="L9" s="149" t="s">
        <v>9</v>
      </c>
    </row>
    <row r="10" spans="1:12" s="93" customFormat="1" ht="16.5" customHeight="1" x14ac:dyDescent="0.2">
      <c r="A10" s="58"/>
      <c r="B10" s="59"/>
      <c r="C10" s="59"/>
      <c r="D10" s="96" t="s">
        <v>134</v>
      </c>
      <c r="E10" s="59"/>
      <c r="F10" s="57" t="s">
        <v>152</v>
      </c>
      <c r="G10" s="113"/>
      <c r="H10" s="57" t="s">
        <v>152</v>
      </c>
      <c r="I10" s="11"/>
      <c r="J10" s="57" t="s">
        <v>152</v>
      </c>
      <c r="K10" s="113"/>
      <c r="L10" s="57" t="s">
        <v>152</v>
      </c>
    </row>
    <row r="11" spans="1:12" ht="9.9499999999999993" customHeight="1" x14ac:dyDescent="0.2">
      <c r="A11" s="59"/>
      <c r="B11" s="59"/>
      <c r="C11" s="59"/>
      <c r="D11" s="58"/>
      <c r="E11" s="72"/>
      <c r="F11" s="73"/>
      <c r="G11" s="71"/>
      <c r="H11" s="71"/>
      <c r="I11" s="74"/>
      <c r="J11" s="73"/>
      <c r="K11" s="71"/>
      <c r="L11" s="71"/>
    </row>
    <row r="12" spans="1:12" ht="16.5" customHeight="1" x14ac:dyDescent="0.2">
      <c r="A12" s="75" t="s">
        <v>55</v>
      </c>
      <c r="B12" s="59"/>
      <c r="C12" s="59"/>
      <c r="D12" s="59"/>
      <c r="E12" s="60"/>
      <c r="F12" s="76">
        <v>70684203</v>
      </c>
      <c r="G12" s="77"/>
      <c r="H12" s="114">
        <v>85289199</v>
      </c>
      <c r="I12" s="60"/>
      <c r="J12" s="76">
        <v>70684203</v>
      </c>
      <c r="K12" s="77"/>
      <c r="L12" s="114">
        <v>85289199</v>
      </c>
    </row>
    <row r="13" spans="1:12" ht="16.5" customHeight="1" x14ac:dyDescent="0.2">
      <c r="A13" s="75" t="s">
        <v>56</v>
      </c>
      <c r="B13" s="59"/>
      <c r="C13" s="59"/>
      <c r="D13" s="59"/>
      <c r="E13" s="60"/>
      <c r="F13" s="76">
        <v>333219</v>
      </c>
      <c r="G13" s="77"/>
      <c r="H13" s="114">
        <v>209051</v>
      </c>
      <c r="I13" s="60"/>
      <c r="J13" s="76">
        <v>333219</v>
      </c>
      <c r="K13" s="77"/>
      <c r="L13" s="114">
        <v>935778</v>
      </c>
    </row>
    <row r="14" spans="1:12" ht="16.5" customHeight="1" x14ac:dyDescent="0.2">
      <c r="A14" s="75" t="s">
        <v>57</v>
      </c>
      <c r="B14" s="59"/>
      <c r="C14" s="59"/>
      <c r="D14" s="59"/>
      <c r="E14" s="60"/>
      <c r="F14" s="78">
        <v>0</v>
      </c>
      <c r="G14" s="62"/>
      <c r="H14" s="115">
        <v>0</v>
      </c>
      <c r="I14" s="60"/>
      <c r="J14" s="78">
        <v>9824332</v>
      </c>
      <c r="K14" s="62"/>
      <c r="L14" s="115">
        <v>10023492</v>
      </c>
    </row>
    <row r="15" spans="1:12" ht="9.9499999999999993" customHeight="1" x14ac:dyDescent="0.2">
      <c r="A15" s="59"/>
      <c r="B15" s="59"/>
      <c r="C15" s="59"/>
      <c r="D15" s="58"/>
      <c r="E15" s="72"/>
      <c r="F15" s="79"/>
      <c r="G15" s="62"/>
      <c r="H15" s="116"/>
      <c r="I15" s="72"/>
      <c r="J15" s="79"/>
      <c r="K15" s="62"/>
      <c r="L15" s="116"/>
    </row>
    <row r="16" spans="1:12" ht="16.5" customHeight="1" x14ac:dyDescent="0.2">
      <c r="A16" s="64" t="s">
        <v>58</v>
      </c>
      <c r="B16" s="59"/>
      <c r="C16" s="59"/>
      <c r="D16" s="59"/>
      <c r="E16" s="60"/>
      <c r="F16" s="80">
        <f>SUM(F12:F14)</f>
        <v>71017422</v>
      </c>
      <c r="G16" s="62"/>
      <c r="H16" s="117">
        <f>SUM(H12:H14)</f>
        <v>85498250</v>
      </c>
      <c r="I16" s="60"/>
      <c r="J16" s="80">
        <f>SUM(J12:J14)</f>
        <v>80841754</v>
      </c>
      <c r="K16" s="62"/>
      <c r="L16" s="117">
        <f>SUM(L12:L14)</f>
        <v>96248469</v>
      </c>
    </row>
    <row r="17" spans="1:12" ht="16.5" customHeight="1" x14ac:dyDescent="0.2">
      <c r="A17" s="59"/>
      <c r="B17" s="59"/>
      <c r="C17" s="59"/>
      <c r="D17" s="58"/>
      <c r="E17" s="72"/>
      <c r="F17" s="81"/>
      <c r="G17" s="62"/>
      <c r="H17" s="118"/>
      <c r="I17" s="72"/>
      <c r="J17" s="81"/>
      <c r="K17" s="62"/>
      <c r="L17" s="118"/>
    </row>
    <row r="18" spans="1:12" ht="16.5" customHeight="1" x14ac:dyDescent="0.2">
      <c r="A18" s="75" t="s">
        <v>140</v>
      </c>
      <c r="B18" s="59"/>
      <c r="C18" s="59"/>
      <c r="D18" s="59"/>
      <c r="E18" s="60"/>
      <c r="F18" s="76">
        <v>-48044659</v>
      </c>
      <c r="G18" s="62"/>
      <c r="H18" s="114">
        <v>-58078370</v>
      </c>
      <c r="I18" s="60"/>
      <c r="J18" s="76">
        <v>-66497494</v>
      </c>
      <c r="K18" s="62"/>
      <c r="L18" s="114">
        <v>-78340195</v>
      </c>
    </row>
    <row r="19" spans="1:12" ht="16.5" customHeight="1" x14ac:dyDescent="0.2">
      <c r="A19" s="75" t="s">
        <v>59</v>
      </c>
      <c r="B19" s="59"/>
      <c r="C19" s="59"/>
      <c r="D19" s="59"/>
      <c r="E19" s="60"/>
      <c r="F19" s="78">
        <v>0</v>
      </c>
      <c r="G19" s="62"/>
      <c r="H19" s="115">
        <v>0</v>
      </c>
      <c r="I19" s="60"/>
      <c r="J19" s="78">
        <v>-4415551</v>
      </c>
      <c r="K19" s="62"/>
      <c r="L19" s="115">
        <v>-5112924</v>
      </c>
    </row>
    <row r="20" spans="1:12" ht="9.9499999999999993" customHeight="1" x14ac:dyDescent="0.2">
      <c r="A20" s="59"/>
      <c r="B20" s="59"/>
      <c r="C20" s="59"/>
      <c r="D20" s="58"/>
      <c r="E20" s="72"/>
      <c r="F20" s="81"/>
      <c r="G20" s="62"/>
      <c r="H20" s="118"/>
      <c r="I20" s="72"/>
      <c r="J20" s="81"/>
      <c r="K20" s="62"/>
      <c r="L20" s="118"/>
    </row>
    <row r="21" spans="1:12" ht="16.5" customHeight="1" x14ac:dyDescent="0.2">
      <c r="A21" s="64" t="s">
        <v>60</v>
      </c>
      <c r="B21" s="59"/>
      <c r="C21" s="59"/>
      <c r="D21" s="59"/>
      <c r="E21" s="60"/>
      <c r="F21" s="80">
        <f>SUM(F18:F19)</f>
        <v>-48044659</v>
      </c>
      <c r="G21" s="62"/>
      <c r="H21" s="117">
        <f>SUM(H18:H19)</f>
        <v>-58078370</v>
      </c>
      <c r="I21" s="60"/>
      <c r="J21" s="80">
        <f>SUM(J18:J19)</f>
        <v>-70913045</v>
      </c>
      <c r="K21" s="62"/>
      <c r="L21" s="117">
        <f>SUM(L18:L19)</f>
        <v>-83453119</v>
      </c>
    </row>
    <row r="22" spans="1:12" ht="16.5" customHeight="1" x14ac:dyDescent="0.2">
      <c r="A22" s="59"/>
      <c r="B22" s="59"/>
      <c r="C22" s="59"/>
      <c r="D22" s="58"/>
      <c r="E22" s="72"/>
      <c r="F22" s="82"/>
      <c r="G22" s="62"/>
      <c r="H22" s="119"/>
      <c r="I22" s="72"/>
      <c r="J22" s="82"/>
      <c r="K22" s="62"/>
      <c r="L22" s="119"/>
    </row>
    <row r="23" spans="1:12" ht="16.5" customHeight="1" x14ac:dyDescent="0.2">
      <c r="A23" s="58" t="s">
        <v>61</v>
      </c>
      <c r="B23" s="58"/>
      <c r="C23" s="59"/>
      <c r="D23" s="59"/>
      <c r="E23" s="60"/>
      <c r="F23" s="82">
        <f>SUM(F16,F21)</f>
        <v>22972763</v>
      </c>
      <c r="G23" s="62"/>
      <c r="H23" s="119">
        <f>SUM(H16,H21)</f>
        <v>27419880</v>
      </c>
      <c r="I23" s="60"/>
      <c r="J23" s="82">
        <f>SUM(J16,J21)</f>
        <v>9928709</v>
      </c>
      <c r="K23" s="62"/>
      <c r="L23" s="119">
        <f>SUM(L16,L21)</f>
        <v>12795350</v>
      </c>
    </row>
    <row r="24" spans="1:12" ht="16.5" customHeight="1" x14ac:dyDescent="0.2">
      <c r="A24" s="75" t="s">
        <v>62</v>
      </c>
      <c r="B24" s="59"/>
      <c r="C24" s="59"/>
      <c r="D24" s="59"/>
      <c r="E24" s="60"/>
      <c r="F24" s="78">
        <v>1068440</v>
      </c>
      <c r="G24" s="62"/>
      <c r="H24" s="115">
        <v>1284784</v>
      </c>
      <c r="I24" s="60"/>
      <c r="J24" s="78">
        <v>4581065</v>
      </c>
      <c r="K24" s="62"/>
      <c r="L24" s="115">
        <v>4443038</v>
      </c>
    </row>
    <row r="25" spans="1:12" ht="9.9499999999999993" customHeight="1" x14ac:dyDescent="0.2">
      <c r="A25" s="59"/>
      <c r="B25" s="59"/>
      <c r="C25" s="59"/>
      <c r="D25" s="58"/>
      <c r="E25" s="72"/>
      <c r="F25" s="79"/>
      <c r="G25" s="62"/>
      <c r="H25" s="116"/>
      <c r="I25" s="72"/>
      <c r="J25" s="79"/>
      <c r="K25" s="62"/>
      <c r="L25" s="116"/>
    </row>
    <row r="26" spans="1:12" ht="16.5" customHeight="1" x14ac:dyDescent="0.2">
      <c r="A26" s="58" t="s">
        <v>63</v>
      </c>
      <c r="B26" s="59"/>
      <c r="C26" s="59"/>
      <c r="D26" s="59"/>
      <c r="E26" s="60"/>
      <c r="F26" s="76">
        <f>SUM(F24,F23)</f>
        <v>24041203</v>
      </c>
      <c r="G26" s="62"/>
      <c r="H26" s="114">
        <f>SUM(H24,H23)</f>
        <v>28704664</v>
      </c>
      <c r="I26" s="60"/>
      <c r="J26" s="76">
        <f>SUM(J24,J23)</f>
        <v>14509774</v>
      </c>
      <c r="K26" s="62"/>
      <c r="L26" s="114">
        <f>SUM(L24,L23)</f>
        <v>17238388</v>
      </c>
    </row>
    <row r="27" spans="1:12" ht="16.5" customHeight="1" x14ac:dyDescent="0.2">
      <c r="A27" s="75" t="s">
        <v>64</v>
      </c>
      <c r="B27" s="59"/>
      <c r="C27" s="59"/>
      <c r="D27" s="59"/>
      <c r="E27" s="60"/>
      <c r="F27" s="76">
        <v>-554225</v>
      </c>
      <c r="G27" s="62"/>
      <c r="H27" s="114">
        <v>-1356571</v>
      </c>
      <c r="I27" s="60"/>
      <c r="J27" s="76">
        <v>-554225</v>
      </c>
      <c r="K27" s="62"/>
      <c r="L27" s="114">
        <v>-1356571</v>
      </c>
    </row>
    <row r="28" spans="1:12" ht="16.5" customHeight="1" x14ac:dyDescent="0.2">
      <c r="A28" s="75" t="s">
        <v>65</v>
      </c>
      <c r="B28" s="59"/>
      <c r="C28" s="59"/>
      <c r="D28" s="59"/>
      <c r="E28" s="60"/>
      <c r="F28" s="78">
        <v>-16715434</v>
      </c>
      <c r="G28" s="62"/>
      <c r="H28" s="115">
        <v>-17490727</v>
      </c>
      <c r="I28" s="60"/>
      <c r="J28" s="78">
        <v>-10789675</v>
      </c>
      <c r="K28" s="62"/>
      <c r="L28" s="115">
        <v>-11425978</v>
      </c>
    </row>
    <row r="29" spans="1:12" ht="9.9499999999999993" customHeight="1" x14ac:dyDescent="0.2">
      <c r="A29" s="59"/>
      <c r="B29" s="59"/>
      <c r="C29" s="59"/>
      <c r="D29" s="58"/>
      <c r="E29" s="72"/>
      <c r="F29" s="82"/>
      <c r="G29" s="62"/>
      <c r="H29" s="119"/>
      <c r="I29" s="72"/>
      <c r="J29" s="82"/>
      <c r="K29" s="62"/>
      <c r="L29" s="119"/>
    </row>
    <row r="30" spans="1:12" ht="16.5" customHeight="1" x14ac:dyDescent="0.2">
      <c r="A30" s="58" t="s">
        <v>66</v>
      </c>
      <c r="B30" s="59"/>
      <c r="C30" s="59"/>
      <c r="D30" s="59"/>
      <c r="E30" s="60"/>
      <c r="F30" s="80">
        <f>SUM(F27:F28)</f>
        <v>-17269659</v>
      </c>
      <c r="G30" s="62"/>
      <c r="H30" s="117">
        <f>SUM(H27:H28)</f>
        <v>-18847298</v>
      </c>
      <c r="I30" s="60"/>
      <c r="J30" s="80">
        <f>SUM(J27:J28)</f>
        <v>-11343900</v>
      </c>
      <c r="K30" s="62"/>
      <c r="L30" s="117">
        <f>SUM(L27:L28)</f>
        <v>-12782549</v>
      </c>
    </row>
    <row r="31" spans="1:12" ht="16.5" customHeight="1" x14ac:dyDescent="0.2">
      <c r="A31" s="59"/>
      <c r="B31" s="59"/>
      <c r="C31" s="59"/>
      <c r="D31" s="58"/>
      <c r="E31" s="72"/>
      <c r="F31" s="82"/>
      <c r="G31" s="62"/>
      <c r="H31" s="119"/>
      <c r="I31" s="72"/>
      <c r="J31" s="82"/>
      <c r="K31" s="62"/>
      <c r="L31" s="119"/>
    </row>
    <row r="32" spans="1:12" ht="16.5" customHeight="1" x14ac:dyDescent="0.2">
      <c r="A32" s="64" t="s">
        <v>170</v>
      </c>
      <c r="B32" s="59"/>
      <c r="C32" s="59"/>
      <c r="D32" s="58"/>
      <c r="E32" s="72"/>
      <c r="F32" s="82"/>
      <c r="G32" s="62"/>
      <c r="H32" s="119"/>
      <c r="I32" s="72"/>
      <c r="J32" s="82"/>
      <c r="K32" s="62"/>
      <c r="L32" s="119"/>
    </row>
    <row r="33" spans="1:12" ht="16.5" customHeight="1" x14ac:dyDescent="0.2">
      <c r="B33" s="58" t="s">
        <v>171</v>
      </c>
      <c r="C33" s="59"/>
      <c r="D33" s="59"/>
      <c r="E33" s="60"/>
      <c r="F33" s="82">
        <f>SUM(F26,F30)</f>
        <v>6771544</v>
      </c>
      <c r="G33" s="62"/>
      <c r="H33" s="119">
        <f>SUM(H26,H30)</f>
        <v>9857366</v>
      </c>
      <c r="I33" s="60"/>
      <c r="J33" s="82">
        <f>SUM(J26,J30)</f>
        <v>3165874</v>
      </c>
      <c r="K33" s="62"/>
      <c r="L33" s="119">
        <f>SUM(L26,L30)</f>
        <v>4455839</v>
      </c>
    </row>
    <row r="34" spans="1:12" ht="16.5" customHeight="1" x14ac:dyDescent="0.2">
      <c r="A34" s="75" t="s">
        <v>67</v>
      </c>
      <c r="B34" s="59"/>
      <c r="C34" s="59"/>
      <c r="D34" s="59"/>
      <c r="E34" s="60"/>
      <c r="F34" s="78">
        <v>-593197</v>
      </c>
      <c r="G34" s="62"/>
      <c r="H34" s="115">
        <v>-446451</v>
      </c>
      <c r="I34" s="60"/>
      <c r="J34" s="78">
        <v>-293325</v>
      </c>
      <c r="K34" s="62"/>
      <c r="L34" s="115">
        <v>-276102</v>
      </c>
    </row>
    <row r="35" spans="1:12" ht="9.9499999999999993" customHeight="1" x14ac:dyDescent="0.2">
      <c r="A35" s="59"/>
      <c r="B35" s="59"/>
      <c r="C35" s="59"/>
      <c r="D35" s="59"/>
      <c r="E35" s="60"/>
      <c r="F35" s="81"/>
      <c r="G35" s="62"/>
      <c r="H35" s="118"/>
      <c r="I35" s="60"/>
      <c r="J35" s="81"/>
      <c r="K35" s="62"/>
      <c r="L35" s="118"/>
    </row>
    <row r="36" spans="1:12" ht="16.5" customHeight="1" x14ac:dyDescent="0.2">
      <c r="A36" s="64" t="s">
        <v>153</v>
      </c>
      <c r="B36" s="58"/>
      <c r="C36" s="59"/>
      <c r="D36" s="59"/>
      <c r="E36" s="60"/>
      <c r="F36" s="82">
        <f>SUM(F33:F34)</f>
        <v>6178347</v>
      </c>
      <c r="G36" s="62"/>
      <c r="H36" s="119">
        <f>SUM(H33:H34)</f>
        <v>9410915</v>
      </c>
      <c r="I36" s="60"/>
      <c r="J36" s="82">
        <f>SUM(J33:J34)</f>
        <v>2872549</v>
      </c>
      <c r="K36" s="62"/>
      <c r="L36" s="119">
        <f>SUM(L33:L34)</f>
        <v>4179737</v>
      </c>
    </row>
    <row r="37" spans="1:12" ht="16.5" customHeight="1" x14ac:dyDescent="0.2">
      <c r="A37" s="75" t="s">
        <v>69</v>
      </c>
      <c r="B37" s="58"/>
      <c r="C37" s="59"/>
      <c r="D37" s="60">
        <v>18</v>
      </c>
      <c r="E37" s="60"/>
      <c r="F37" s="78">
        <v>-1366115</v>
      </c>
      <c r="G37" s="62"/>
      <c r="H37" s="115">
        <v>-2425708</v>
      </c>
      <c r="I37" s="60"/>
      <c r="J37" s="78">
        <v>-849887</v>
      </c>
      <c r="K37" s="62"/>
      <c r="L37" s="115">
        <v>-1227768</v>
      </c>
    </row>
    <row r="38" spans="1:12" ht="9.9499999999999993" customHeight="1" x14ac:dyDescent="0.2">
      <c r="A38" s="59"/>
      <c r="B38" s="59"/>
      <c r="C38" s="59"/>
      <c r="D38" s="59"/>
      <c r="E38" s="60"/>
      <c r="F38" s="81"/>
      <c r="G38" s="62"/>
      <c r="H38" s="118"/>
      <c r="I38" s="60"/>
      <c r="J38" s="81"/>
      <c r="K38" s="62"/>
      <c r="L38" s="118"/>
    </row>
    <row r="39" spans="1:12" ht="16.5" customHeight="1" x14ac:dyDescent="0.2">
      <c r="A39" s="64" t="s">
        <v>173</v>
      </c>
      <c r="B39" s="58"/>
      <c r="C39" s="59"/>
      <c r="D39" s="59"/>
      <c r="E39" s="60"/>
      <c r="F39" s="106">
        <f>SUM(F36:F37)</f>
        <v>4812232</v>
      </c>
      <c r="G39" s="62"/>
      <c r="H39" s="120">
        <f>SUM(H36:H37)</f>
        <v>6985207</v>
      </c>
      <c r="I39" s="60"/>
      <c r="J39" s="106">
        <f>SUM(J36:J37)</f>
        <v>2022662</v>
      </c>
      <c r="K39" s="62"/>
      <c r="L39" s="120">
        <f>SUM(L36:L37)</f>
        <v>2951969</v>
      </c>
    </row>
    <row r="40" spans="1:12" ht="16.5" customHeight="1" x14ac:dyDescent="0.2">
      <c r="A40" s="59"/>
      <c r="B40" s="59"/>
      <c r="C40" s="59"/>
      <c r="D40" s="59"/>
      <c r="E40" s="60"/>
      <c r="F40" s="83"/>
      <c r="G40" s="62"/>
      <c r="H40" s="121"/>
      <c r="I40" s="60"/>
      <c r="J40" s="83"/>
      <c r="K40" s="62"/>
      <c r="L40" s="121"/>
    </row>
    <row r="41" spans="1:12" ht="16.5" customHeight="1" x14ac:dyDescent="0.2">
      <c r="A41" s="64" t="s">
        <v>70</v>
      </c>
      <c r="B41" s="58"/>
      <c r="C41" s="58"/>
      <c r="D41" s="59"/>
      <c r="E41" s="60"/>
      <c r="F41" s="82"/>
      <c r="G41" s="62"/>
      <c r="H41" s="119"/>
      <c r="I41" s="60"/>
      <c r="J41" s="82"/>
      <c r="K41" s="62"/>
      <c r="L41" s="119"/>
    </row>
    <row r="42" spans="1:12" ht="16.5" customHeight="1" x14ac:dyDescent="0.2">
      <c r="A42" s="75" t="s">
        <v>71</v>
      </c>
      <c r="B42" s="75"/>
      <c r="C42" s="75"/>
      <c r="D42" s="59"/>
      <c r="E42" s="60"/>
      <c r="F42" s="82"/>
      <c r="G42" s="62"/>
      <c r="H42" s="119"/>
      <c r="I42" s="60"/>
      <c r="J42" s="82"/>
      <c r="K42" s="62"/>
      <c r="L42" s="119"/>
    </row>
    <row r="43" spans="1:12" ht="16.5" customHeight="1" x14ac:dyDescent="0.2">
      <c r="A43" s="75"/>
      <c r="B43" s="75" t="s">
        <v>131</v>
      </c>
      <c r="C43" s="75"/>
      <c r="D43" s="59"/>
      <c r="E43" s="60"/>
      <c r="F43" s="84">
        <v>0</v>
      </c>
      <c r="G43" s="62"/>
      <c r="H43" s="122">
        <v>0</v>
      </c>
      <c r="I43" s="60"/>
      <c r="J43" s="84"/>
      <c r="K43" s="62"/>
      <c r="L43" s="122">
        <v>0</v>
      </c>
    </row>
    <row r="44" spans="1:12" ht="9.9499999999999993" customHeight="1" x14ac:dyDescent="0.2">
      <c r="A44" s="59"/>
      <c r="B44" s="59"/>
      <c r="C44" s="59"/>
      <c r="D44" s="58"/>
      <c r="E44" s="72"/>
      <c r="F44" s="85"/>
      <c r="G44" s="62"/>
      <c r="H44" s="112"/>
      <c r="I44" s="72"/>
      <c r="J44" s="85"/>
      <c r="K44" s="62"/>
      <c r="L44" s="112"/>
    </row>
    <row r="45" spans="1:12" ht="16.5" customHeight="1" x14ac:dyDescent="0.2">
      <c r="A45" s="64" t="s">
        <v>72</v>
      </c>
      <c r="B45" s="59"/>
      <c r="C45" s="59"/>
      <c r="D45" s="59"/>
      <c r="E45" s="60"/>
      <c r="F45" s="82"/>
      <c r="G45" s="59"/>
      <c r="H45" s="119"/>
      <c r="I45" s="59"/>
      <c r="J45" s="82"/>
      <c r="K45" s="59"/>
      <c r="L45" s="119"/>
    </row>
    <row r="46" spans="1:12" ht="16.5" customHeight="1" x14ac:dyDescent="0.2">
      <c r="A46" s="58"/>
      <c r="B46" s="64" t="s">
        <v>73</v>
      </c>
      <c r="C46" s="59"/>
      <c r="D46" s="59"/>
      <c r="E46" s="60"/>
      <c r="F46" s="84">
        <f>F43</f>
        <v>0</v>
      </c>
      <c r="G46" s="62"/>
      <c r="H46" s="122">
        <f>H43</f>
        <v>0</v>
      </c>
      <c r="I46" s="60"/>
      <c r="J46" s="84">
        <f>J43</f>
        <v>0</v>
      </c>
      <c r="K46" s="62"/>
      <c r="L46" s="122">
        <f>L43</f>
        <v>0</v>
      </c>
    </row>
    <row r="47" spans="1:12" ht="9.9499999999999993" customHeight="1" x14ac:dyDescent="0.2">
      <c r="A47" s="59"/>
      <c r="B47" s="59"/>
      <c r="C47" s="59"/>
      <c r="D47" s="58"/>
      <c r="E47" s="72"/>
      <c r="F47" s="87"/>
      <c r="G47" s="62"/>
      <c r="H47" s="123"/>
      <c r="I47" s="72"/>
      <c r="J47" s="87"/>
      <c r="K47" s="62"/>
      <c r="L47" s="123"/>
    </row>
    <row r="48" spans="1:12" ht="16.5" customHeight="1" x14ac:dyDescent="0.2">
      <c r="A48" s="64" t="s">
        <v>74</v>
      </c>
      <c r="B48" s="59"/>
      <c r="C48" s="59"/>
      <c r="D48" s="59"/>
      <c r="E48" s="60"/>
      <c r="F48" s="88">
        <f>SUM(F39,F46)</f>
        <v>4812232</v>
      </c>
      <c r="G48" s="62"/>
      <c r="H48" s="124">
        <f>SUM(H39,H46)</f>
        <v>6985207</v>
      </c>
      <c r="I48" s="60"/>
      <c r="J48" s="88">
        <f>SUM(J39,J46)</f>
        <v>2022662</v>
      </c>
      <c r="K48" s="62"/>
      <c r="L48" s="124">
        <f>SUM(L39,L46)</f>
        <v>2951969</v>
      </c>
    </row>
    <row r="49" spans="1:12" ht="16.5" customHeight="1" x14ac:dyDescent="0.2">
      <c r="A49" s="59"/>
      <c r="B49" s="59"/>
      <c r="C49" s="59"/>
      <c r="D49" s="59"/>
      <c r="E49" s="60"/>
      <c r="F49" s="82"/>
      <c r="G49" s="62"/>
      <c r="H49" s="119"/>
      <c r="I49" s="60"/>
      <c r="J49" s="82"/>
      <c r="K49" s="62"/>
      <c r="L49" s="119"/>
    </row>
    <row r="50" spans="1:12" ht="16.5" customHeight="1" x14ac:dyDescent="0.2">
      <c r="A50" s="59"/>
      <c r="B50" s="59"/>
      <c r="C50" s="59"/>
      <c r="D50" s="59"/>
      <c r="E50" s="60"/>
      <c r="F50" s="82"/>
      <c r="G50" s="62"/>
      <c r="H50" s="119"/>
      <c r="I50" s="60"/>
      <c r="J50" s="82"/>
      <c r="K50" s="62"/>
      <c r="L50" s="119"/>
    </row>
    <row r="51" spans="1:12" ht="16.5" customHeight="1" x14ac:dyDescent="0.2">
      <c r="A51" s="64" t="s">
        <v>133</v>
      </c>
      <c r="B51" s="59"/>
      <c r="C51" s="59"/>
      <c r="D51" s="59"/>
      <c r="E51" s="60"/>
      <c r="F51" s="89"/>
      <c r="G51" s="62"/>
      <c r="H51" s="125"/>
      <c r="I51" s="60"/>
      <c r="J51" s="89"/>
      <c r="K51" s="62"/>
      <c r="L51" s="125"/>
    </row>
    <row r="52" spans="1:12" ht="9.9499999999999993" customHeight="1" x14ac:dyDescent="0.2">
      <c r="A52" s="59"/>
      <c r="B52" s="59"/>
      <c r="C52" s="59"/>
      <c r="D52" s="59"/>
      <c r="E52" s="60"/>
      <c r="F52" s="89"/>
      <c r="G52" s="62"/>
      <c r="H52" s="125"/>
      <c r="I52" s="60"/>
      <c r="J52" s="89"/>
      <c r="K52" s="62"/>
      <c r="L52" s="125"/>
    </row>
    <row r="53" spans="1:12" ht="16.5" customHeight="1" x14ac:dyDescent="0.2">
      <c r="A53" s="75" t="s">
        <v>75</v>
      </c>
      <c r="B53" s="59"/>
      <c r="C53" s="59"/>
      <c r="D53" s="59"/>
      <c r="E53" s="60"/>
      <c r="F53" s="90">
        <f>F39/24213460</f>
        <v>0.19874202199933425</v>
      </c>
      <c r="G53" s="62"/>
      <c r="H53" s="126">
        <f>H39/24213460</f>
        <v>0.2884844627740108</v>
      </c>
      <c r="I53" s="60"/>
      <c r="J53" s="90">
        <f>J39/24213460</f>
        <v>8.3534612566729408E-2</v>
      </c>
      <c r="K53" s="62"/>
      <c r="L53" s="126">
        <f>L39/24213460</f>
        <v>0.12191438150516283</v>
      </c>
    </row>
    <row r="54" spans="1:12" ht="16.5" customHeight="1" x14ac:dyDescent="0.2">
      <c r="A54" s="59"/>
      <c r="B54" s="59"/>
      <c r="C54" s="59"/>
      <c r="D54" s="59"/>
      <c r="E54" s="60"/>
      <c r="F54" s="91"/>
      <c r="G54" s="62"/>
      <c r="H54" s="91"/>
      <c r="I54" s="60"/>
      <c r="J54" s="91"/>
      <c r="K54" s="62"/>
      <c r="L54" s="91"/>
    </row>
    <row r="55" spans="1:12" ht="16.5" customHeight="1" x14ac:dyDescent="0.2">
      <c r="A55" s="59"/>
      <c r="B55" s="59"/>
      <c r="C55" s="59"/>
      <c r="D55" s="59"/>
      <c r="E55" s="60"/>
      <c r="F55" s="91"/>
      <c r="G55" s="62"/>
      <c r="H55" s="91"/>
      <c r="I55" s="60"/>
      <c r="J55" s="91"/>
      <c r="K55" s="62"/>
      <c r="L55" s="91"/>
    </row>
    <row r="56" spans="1:12" ht="16.5" customHeight="1" x14ac:dyDescent="0.2">
      <c r="A56" s="59"/>
      <c r="B56" s="59"/>
      <c r="C56" s="59"/>
      <c r="D56" s="59"/>
      <c r="E56" s="60"/>
      <c r="F56" s="91"/>
      <c r="G56" s="62"/>
      <c r="H56" s="91"/>
      <c r="I56" s="60"/>
      <c r="J56" s="91"/>
      <c r="K56" s="62"/>
      <c r="L56" s="91"/>
    </row>
    <row r="57" spans="1:12" ht="16.5" customHeight="1" x14ac:dyDescent="0.2">
      <c r="A57" s="59"/>
      <c r="B57" s="59"/>
      <c r="C57" s="59"/>
      <c r="D57" s="59"/>
      <c r="E57" s="60"/>
      <c r="F57" s="91"/>
      <c r="G57" s="62"/>
      <c r="H57" s="91"/>
      <c r="I57" s="60"/>
      <c r="J57" s="91"/>
      <c r="K57" s="62"/>
      <c r="L57" s="91"/>
    </row>
    <row r="58" spans="1:12" ht="16.5" customHeight="1" x14ac:dyDescent="0.2">
      <c r="A58" s="59"/>
      <c r="B58" s="59"/>
      <c r="C58" s="59"/>
      <c r="D58" s="59"/>
      <c r="E58" s="60"/>
      <c r="F58" s="91"/>
      <c r="G58" s="62"/>
      <c r="H58" s="91"/>
      <c r="I58" s="60"/>
      <c r="J58" s="91"/>
      <c r="K58" s="62"/>
      <c r="L58" s="91"/>
    </row>
    <row r="59" spans="1:12" ht="21.95" customHeight="1" x14ac:dyDescent="0.2">
      <c r="A59" s="67" t="str">
        <f>'2-4 '!A55</f>
        <v xml:space="preserve">The notes to the interim financial statement on pages 10 to 17 are an integral part of this interim financial information.                                                                                        </v>
      </c>
      <c r="B59" s="67"/>
      <c r="C59" s="67"/>
      <c r="D59" s="67"/>
      <c r="E59" s="68"/>
      <c r="F59" s="69"/>
      <c r="G59" s="70"/>
      <c r="H59" s="69"/>
      <c r="I59" s="68"/>
      <c r="J59" s="69"/>
      <c r="K59" s="70"/>
      <c r="L59" s="69"/>
    </row>
  </sheetData>
  <mergeCells count="4">
    <mergeCell ref="F6:H6"/>
    <mergeCell ref="F7:H7"/>
    <mergeCell ref="J6:L6"/>
    <mergeCell ref="J7:L7"/>
  </mergeCells>
  <pageMargins left="0.8" right="0.5" top="0.5" bottom="0.6" header="0.49" footer="0.4"/>
  <pageSetup paperSize="9" scale="84" firstPageNumber="5" orientation="portrait" useFirstPageNumber="1" horizontalDpi="1200" verticalDpi="120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zoomScaleNormal="100" zoomScaleSheetLayoutView="100" workbookViewId="0"/>
  </sheetViews>
  <sheetFormatPr defaultColWidth="12.7109375" defaultRowHeight="15" customHeight="1" x14ac:dyDescent="0.2"/>
  <cols>
    <col min="1" max="2" width="1.7109375" style="103" customWidth="1"/>
    <col min="3" max="3" width="30.5703125" style="103" customWidth="1"/>
    <col min="4" max="4" width="2.42578125" style="103" customWidth="1"/>
    <col min="5" max="5" width="1.85546875" style="103" customWidth="1"/>
    <col min="6" max="6" width="13.7109375" style="103" customWidth="1"/>
    <col min="7" max="7" width="0.85546875" style="103" customWidth="1"/>
    <col min="8" max="8" width="13.7109375" style="103" customWidth="1"/>
    <col min="9" max="9" width="0.85546875" style="103" customWidth="1"/>
    <col min="10" max="10" width="13.7109375" style="103" customWidth="1"/>
    <col min="11" max="11" width="0.85546875" style="103" customWidth="1"/>
    <col min="12" max="12" width="13.7109375" style="103" customWidth="1"/>
    <col min="13" max="13" width="0.85546875" style="103" customWidth="1"/>
    <col min="14" max="14" width="13.7109375" style="103" customWidth="1"/>
    <col min="15" max="15" width="0.85546875" style="103" customWidth="1"/>
    <col min="16" max="16" width="13.7109375" style="103" customWidth="1"/>
    <col min="17" max="16384" width="12.7109375" style="103"/>
  </cols>
  <sheetData>
    <row r="1" spans="1:16" ht="16.5" customHeight="1" x14ac:dyDescent="0.2">
      <c r="A1" s="107" t="s">
        <v>0</v>
      </c>
      <c r="B1" s="2"/>
      <c r="C1" s="3"/>
      <c r="D1" s="3"/>
      <c r="E1" s="3"/>
      <c r="F1" s="23"/>
      <c r="G1" s="3"/>
      <c r="H1" s="23"/>
      <c r="I1" s="3"/>
      <c r="J1" s="23"/>
      <c r="K1" s="3"/>
      <c r="L1" s="23"/>
      <c r="M1" s="23"/>
      <c r="N1" s="23"/>
      <c r="O1" s="3"/>
      <c r="P1" s="23"/>
    </row>
    <row r="2" spans="1:16" ht="16.5" customHeight="1" x14ac:dyDescent="0.2">
      <c r="A2" s="110" t="s">
        <v>76</v>
      </c>
      <c r="B2" s="2"/>
      <c r="C2" s="3"/>
      <c r="D2" s="3"/>
      <c r="E2" s="3"/>
      <c r="F2" s="23"/>
      <c r="G2" s="3"/>
      <c r="H2" s="23"/>
      <c r="I2" s="3"/>
      <c r="J2" s="23"/>
      <c r="K2" s="3"/>
      <c r="L2" s="23"/>
      <c r="M2" s="23"/>
      <c r="N2" s="23"/>
      <c r="O2" s="3"/>
      <c r="P2" s="23"/>
    </row>
    <row r="3" spans="1:16" ht="16.5" customHeight="1" x14ac:dyDescent="0.2">
      <c r="A3" s="9" t="s">
        <v>142</v>
      </c>
      <c r="B3" s="24"/>
      <c r="C3" s="24"/>
      <c r="D3" s="24"/>
      <c r="E3" s="24"/>
      <c r="F3" s="25"/>
      <c r="G3" s="24"/>
      <c r="H3" s="25"/>
      <c r="I3" s="24"/>
      <c r="J3" s="25"/>
      <c r="K3" s="24"/>
      <c r="L3" s="25"/>
      <c r="M3" s="25"/>
      <c r="N3" s="25"/>
      <c r="O3" s="24"/>
      <c r="P3" s="25"/>
    </row>
    <row r="4" spans="1:16" ht="16.5" customHeight="1" x14ac:dyDescent="0.2">
      <c r="A4" s="3"/>
      <c r="B4" s="3"/>
      <c r="C4" s="3"/>
      <c r="D4" s="3"/>
      <c r="E4" s="3"/>
      <c r="F4" s="7"/>
      <c r="G4" s="3"/>
      <c r="H4" s="7"/>
      <c r="I4" s="7"/>
      <c r="J4" s="7"/>
      <c r="K4" s="7"/>
      <c r="L4" s="7"/>
      <c r="M4" s="7"/>
      <c r="N4" s="7"/>
      <c r="O4" s="7"/>
      <c r="P4" s="7"/>
    </row>
    <row r="5" spans="1:16" ht="16.5" customHeight="1" x14ac:dyDescent="0.2">
      <c r="A5" s="3"/>
      <c r="B5" s="3"/>
      <c r="C5" s="3"/>
      <c r="D5" s="3"/>
      <c r="E5" s="3"/>
      <c r="F5" s="7"/>
      <c r="G5" s="3"/>
      <c r="H5" s="7"/>
      <c r="I5" s="7"/>
      <c r="J5" s="7"/>
      <c r="K5" s="7"/>
      <c r="L5" s="7"/>
      <c r="M5" s="7"/>
      <c r="N5" s="7"/>
      <c r="O5" s="7"/>
      <c r="P5" s="7"/>
    </row>
    <row r="6" spans="1:16" ht="16.5" customHeight="1" x14ac:dyDescent="0.2">
      <c r="A6" s="3"/>
      <c r="B6" s="3"/>
      <c r="C6" s="3"/>
      <c r="D6" s="3"/>
      <c r="E6" s="3"/>
      <c r="F6" s="229" t="s">
        <v>77</v>
      </c>
      <c r="G6" s="230"/>
      <c r="H6" s="230"/>
      <c r="I6" s="230"/>
      <c r="J6" s="230"/>
      <c r="K6" s="230"/>
      <c r="L6" s="230"/>
      <c r="M6" s="230"/>
      <c r="N6" s="230"/>
      <c r="O6" s="230"/>
      <c r="P6" s="26" t="s">
        <v>5</v>
      </c>
    </row>
    <row r="7" spans="1:16" ht="16.5" customHeight="1" x14ac:dyDescent="0.2">
      <c r="A7" s="3"/>
      <c r="B7" s="3"/>
      <c r="C7" s="3"/>
      <c r="D7" s="3"/>
      <c r="E7" s="3"/>
      <c r="F7" s="29" t="s">
        <v>78</v>
      </c>
      <c r="G7" s="27"/>
      <c r="H7" s="29"/>
      <c r="I7" s="27"/>
      <c r="J7" s="29" t="s">
        <v>79</v>
      </c>
      <c r="K7" s="27"/>
      <c r="L7" s="231" t="s">
        <v>49</v>
      </c>
      <c r="M7" s="230"/>
      <c r="N7" s="230"/>
      <c r="O7" s="27"/>
      <c r="P7" s="29" t="s">
        <v>80</v>
      </c>
    </row>
    <row r="8" spans="1:16" ht="16.5" customHeight="1" x14ac:dyDescent="0.2">
      <c r="A8" s="3"/>
      <c r="B8" s="10"/>
      <c r="C8" s="2"/>
      <c r="D8" s="2"/>
      <c r="E8" s="2"/>
      <c r="F8" s="29" t="s">
        <v>81</v>
      </c>
      <c r="G8" s="5"/>
      <c r="H8" s="29" t="s">
        <v>82</v>
      </c>
      <c r="I8" s="28"/>
      <c r="J8" s="29" t="s">
        <v>83</v>
      </c>
      <c r="K8" s="28"/>
      <c r="L8" s="29" t="s">
        <v>84</v>
      </c>
      <c r="M8" s="5"/>
      <c r="N8" s="29"/>
      <c r="O8" s="28"/>
      <c r="P8" s="29" t="s">
        <v>85</v>
      </c>
    </row>
    <row r="9" spans="1:16" ht="16.5" customHeight="1" x14ac:dyDescent="0.2">
      <c r="A9" s="3"/>
      <c r="B9" s="10"/>
      <c r="C9" s="2"/>
      <c r="D9" s="2"/>
      <c r="E9" s="2"/>
      <c r="F9" s="150" t="s">
        <v>86</v>
      </c>
      <c r="G9" s="129"/>
      <c r="H9" s="150" t="s">
        <v>86</v>
      </c>
      <c r="I9" s="129"/>
      <c r="J9" s="150" t="s">
        <v>87</v>
      </c>
      <c r="K9" s="129"/>
      <c r="L9" s="151" t="s">
        <v>88</v>
      </c>
      <c r="M9" s="107"/>
      <c r="N9" s="150" t="s">
        <v>51</v>
      </c>
      <c r="O9" s="129"/>
      <c r="P9" s="150" t="s">
        <v>89</v>
      </c>
    </row>
    <row r="10" spans="1:16" ht="16.5" customHeight="1" x14ac:dyDescent="0.2">
      <c r="A10" s="3"/>
      <c r="B10" s="10"/>
      <c r="C10" s="2"/>
      <c r="D10" s="2"/>
      <c r="E10" s="2"/>
      <c r="F10" s="30" t="s">
        <v>152</v>
      </c>
      <c r="G10" s="7"/>
      <c r="H10" s="30" t="s">
        <v>152</v>
      </c>
      <c r="I10" s="7"/>
      <c r="J10" s="30" t="s">
        <v>152</v>
      </c>
      <c r="K10" s="7"/>
      <c r="L10" s="30" t="s">
        <v>152</v>
      </c>
      <c r="M10" s="5"/>
      <c r="N10" s="30" t="s">
        <v>152</v>
      </c>
      <c r="O10" s="7"/>
      <c r="P10" s="30" t="s">
        <v>152</v>
      </c>
    </row>
    <row r="11" spans="1:16" ht="16.5" customHeight="1" x14ac:dyDescent="0.2">
      <c r="A11" s="3"/>
      <c r="B11" s="15"/>
      <c r="C11" s="2"/>
      <c r="D11" s="31"/>
      <c r="E11" s="2"/>
      <c r="F11" s="127"/>
      <c r="G11" s="3"/>
      <c r="H11" s="128"/>
      <c r="I11" s="7"/>
      <c r="J11" s="128"/>
      <c r="K11" s="7"/>
      <c r="L11" s="128"/>
      <c r="M11" s="128"/>
      <c r="N11" s="23"/>
      <c r="O11" s="7"/>
      <c r="P11" s="23"/>
    </row>
    <row r="12" spans="1:16" ht="16.5" customHeight="1" x14ac:dyDescent="0.2">
      <c r="A12" s="32" t="s">
        <v>90</v>
      </c>
      <c r="B12" s="15"/>
      <c r="C12" s="2"/>
      <c r="D12" s="31"/>
      <c r="E12" s="2"/>
      <c r="F12" s="129">
        <v>242134600</v>
      </c>
      <c r="G12" s="3"/>
      <c r="H12" s="129">
        <v>139913762</v>
      </c>
      <c r="I12" s="7"/>
      <c r="J12" s="129">
        <v>167694335</v>
      </c>
      <c r="K12" s="7"/>
      <c r="L12" s="129">
        <v>18814074</v>
      </c>
      <c r="M12" s="7"/>
      <c r="N12" s="129">
        <v>45337256</v>
      </c>
      <c r="O12" s="7"/>
      <c r="P12" s="130">
        <f>SUM(F12:N12)</f>
        <v>613894027</v>
      </c>
    </row>
    <row r="13" spans="1:16" ht="16.5" customHeight="1" x14ac:dyDescent="0.2">
      <c r="A13" s="97" t="s">
        <v>74</v>
      </c>
      <c r="B13" s="98"/>
      <c r="C13" s="97"/>
      <c r="D13" s="99"/>
      <c r="E13" s="97"/>
      <c r="F13" s="131" t="s">
        <v>91</v>
      </c>
      <c r="G13" s="132"/>
      <c r="H13" s="131" t="s">
        <v>91</v>
      </c>
      <c r="I13" s="42"/>
      <c r="J13" s="131" t="s">
        <v>91</v>
      </c>
      <c r="K13" s="42"/>
      <c r="L13" s="133">
        <v>0</v>
      </c>
      <c r="M13" s="42"/>
      <c r="N13" s="133">
        <v>6985207</v>
      </c>
      <c r="O13" s="42"/>
      <c r="P13" s="133">
        <f>SUM(F13:N13)</f>
        <v>6985207</v>
      </c>
    </row>
    <row r="14" spans="1:16" ht="16.5" customHeight="1" x14ac:dyDescent="0.2">
      <c r="A14" s="3"/>
      <c r="B14" s="10"/>
      <c r="C14" s="3"/>
      <c r="D14" s="3"/>
      <c r="E14" s="3"/>
      <c r="F14" s="134"/>
      <c r="G14" s="3"/>
      <c r="H14" s="135"/>
      <c r="I14" s="7"/>
      <c r="J14" s="135"/>
      <c r="K14" s="7"/>
      <c r="L14" s="135"/>
      <c r="M14" s="7"/>
      <c r="N14" s="136"/>
      <c r="O14" s="7"/>
      <c r="P14" s="136"/>
    </row>
    <row r="15" spans="1:16" ht="16.5" customHeight="1" thickBot="1" x14ac:dyDescent="0.25">
      <c r="A15" s="32" t="s">
        <v>92</v>
      </c>
      <c r="B15" s="2"/>
      <c r="C15" s="3"/>
      <c r="D15" s="3"/>
      <c r="E15" s="3"/>
      <c r="F15" s="137">
        <f>SUM(F12:F14)</f>
        <v>242134600</v>
      </c>
      <c r="G15" s="3"/>
      <c r="H15" s="137">
        <f>SUM(H12:H14)</f>
        <v>139913762</v>
      </c>
      <c r="I15" s="7"/>
      <c r="J15" s="137">
        <f>SUM(J12:J14)</f>
        <v>167694335</v>
      </c>
      <c r="K15" s="7"/>
      <c r="L15" s="137">
        <f>SUM(L12:L14)</f>
        <v>18814074</v>
      </c>
      <c r="M15" s="7"/>
      <c r="N15" s="137">
        <f>SUM(N12:N14)</f>
        <v>52322463</v>
      </c>
      <c r="O15" s="7"/>
      <c r="P15" s="137">
        <f>SUM(P12:P14)</f>
        <v>620879234</v>
      </c>
    </row>
    <row r="16" spans="1:16" ht="16.5" customHeight="1" thickTop="1" x14ac:dyDescent="0.2">
      <c r="A16" s="32"/>
      <c r="B16" s="2"/>
      <c r="C16" s="3"/>
      <c r="D16" s="3"/>
      <c r="E16" s="3"/>
      <c r="F16" s="138"/>
      <c r="G16" s="139"/>
      <c r="H16" s="138"/>
      <c r="I16" s="139"/>
      <c r="J16" s="138"/>
      <c r="K16" s="139"/>
      <c r="L16" s="138"/>
      <c r="M16" s="139"/>
      <c r="N16" s="138"/>
      <c r="O16" s="139"/>
      <c r="P16" s="138"/>
    </row>
    <row r="17" spans="1:16" ht="16.5" customHeight="1" x14ac:dyDescent="0.2">
      <c r="A17" s="5"/>
      <c r="B17" s="2"/>
      <c r="C17" s="2"/>
      <c r="D17" s="2"/>
      <c r="E17" s="2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3"/>
    </row>
    <row r="18" spans="1:16" ht="16.5" customHeight="1" x14ac:dyDescent="0.2">
      <c r="A18" s="32" t="s">
        <v>145</v>
      </c>
      <c r="B18" s="15"/>
      <c r="C18" s="2"/>
      <c r="D18" s="31"/>
      <c r="E18" s="2"/>
      <c r="F18" s="17">
        <v>242134600</v>
      </c>
      <c r="G18" s="3"/>
      <c r="H18" s="17">
        <v>139913762</v>
      </c>
      <c r="I18" s="7"/>
      <c r="J18" s="17">
        <v>167694335</v>
      </c>
      <c r="K18" s="7"/>
      <c r="L18" s="17">
        <v>19289553</v>
      </c>
      <c r="M18" s="7"/>
      <c r="N18" s="17">
        <v>34272794</v>
      </c>
      <c r="O18" s="7"/>
      <c r="P18" s="101">
        <f>SUM(F18:N18)</f>
        <v>603305044</v>
      </c>
    </row>
    <row r="19" spans="1:16" ht="16.5" customHeight="1" x14ac:dyDescent="0.2">
      <c r="A19" s="97" t="s">
        <v>74</v>
      </c>
      <c r="B19" s="98"/>
      <c r="C19" s="97"/>
      <c r="D19" s="99"/>
      <c r="E19" s="97"/>
      <c r="F19" s="219">
        <v>0</v>
      </c>
      <c r="G19" s="132"/>
      <c r="H19" s="219">
        <v>0</v>
      </c>
      <c r="I19" s="42"/>
      <c r="J19" s="219">
        <v>0</v>
      </c>
      <c r="K19" s="42"/>
      <c r="L19" s="219">
        <v>0</v>
      </c>
      <c r="M19" s="42"/>
      <c r="N19" s="100">
        <f>'5'!F39</f>
        <v>4812232</v>
      </c>
      <c r="O19" s="42"/>
      <c r="P19" s="100">
        <f>SUM(F19:N19)</f>
        <v>4812232</v>
      </c>
    </row>
    <row r="20" spans="1:16" ht="16.5" customHeight="1" x14ac:dyDescent="0.2">
      <c r="A20" s="3"/>
      <c r="B20" s="10"/>
      <c r="C20" s="3"/>
      <c r="D20" s="3"/>
      <c r="E20" s="3"/>
      <c r="F20" s="37"/>
      <c r="G20" s="3"/>
      <c r="H20" s="22"/>
      <c r="I20" s="7"/>
      <c r="J20" s="22"/>
      <c r="K20" s="7"/>
      <c r="L20" s="22"/>
      <c r="M20" s="7"/>
      <c r="N20" s="38"/>
      <c r="O20" s="7"/>
      <c r="P20" s="38"/>
    </row>
    <row r="21" spans="1:16" ht="16.5" customHeight="1" thickBot="1" x14ac:dyDescent="0.25">
      <c r="A21" s="32" t="s">
        <v>146</v>
      </c>
      <c r="B21" s="2"/>
      <c r="C21" s="3"/>
      <c r="D21" s="3"/>
      <c r="E21" s="3"/>
      <c r="F21" s="18">
        <f>SUM(F18:F20)</f>
        <v>242134600</v>
      </c>
      <c r="G21" s="3"/>
      <c r="H21" s="18">
        <f>SUM(H18:H20)</f>
        <v>139913762</v>
      </c>
      <c r="I21" s="7"/>
      <c r="J21" s="18">
        <f>SUM(J18:J20)</f>
        <v>167694335</v>
      </c>
      <c r="K21" s="7"/>
      <c r="L21" s="18">
        <f>SUM(L18:L20)</f>
        <v>19289553</v>
      </c>
      <c r="M21" s="7"/>
      <c r="N21" s="18">
        <f>SUM(N18:N20)</f>
        <v>39085026</v>
      </c>
      <c r="O21" s="7"/>
      <c r="P21" s="18">
        <f>SUM(P18:P20)</f>
        <v>608117276</v>
      </c>
    </row>
    <row r="22" spans="1:16" ht="16.149999999999999" customHeight="1" thickTop="1" x14ac:dyDescent="0.2">
      <c r="A22" s="2"/>
      <c r="B22" s="2"/>
      <c r="C22" s="3"/>
      <c r="D22" s="3"/>
      <c r="E22" s="3"/>
      <c r="F22" s="7"/>
      <c r="G22" s="3"/>
      <c r="H22" s="7"/>
      <c r="I22" s="7"/>
      <c r="J22" s="7"/>
      <c r="K22" s="7"/>
      <c r="L22" s="7"/>
      <c r="M22" s="7"/>
      <c r="N22" s="7"/>
      <c r="O22" s="7"/>
      <c r="P22" s="7"/>
    </row>
    <row r="23" spans="1:16" ht="16.149999999999999" customHeight="1" x14ac:dyDescent="0.2">
      <c r="A23" s="2"/>
      <c r="B23" s="2"/>
      <c r="C23" s="3"/>
      <c r="D23" s="3"/>
      <c r="E23" s="3"/>
      <c r="F23" s="7"/>
      <c r="G23" s="3"/>
      <c r="H23" s="7"/>
      <c r="I23" s="7"/>
      <c r="J23" s="7"/>
      <c r="K23" s="7"/>
      <c r="L23" s="7"/>
      <c r="M23" s="7"/>
      <c r="N23" s="7"/>
      <c r="O23" s="7"/>
      <c r="P23" s="7"/>
    </row>
    <row r="24" spans="1:16" ht="16.149999999999999" customHeight="1" x14ac:dyDescent="0.2">
      <c r="A24" s="2"/>
      <c r="B24" s="2"/>
      <c r="C24" s="3"/>
      <c r="D24" s="3"/>
      <c r="E24" s="3"/>
      <c r="F24" s="7"/>
      <c r="G24" s="3"/>
      <c r="H24" s="7"/>
      <c r="I24" s="7"/>
      <c r="J24" s="7"/>
      <c r="K24" s="7"/>
      <c r="L24" s="7"/>
      <c r="M24" s="7"/>
      <c r="N24" s="7"/>
      <c r="O24" s="7"/>
      <c r="P24" s="7"/>
    </row>
    <row r="25" spans="1:16" ht="16.149999999999999" customHeight="1" x14ac:dyDescent="0.2">
      <c r="A25" s="2"/>
      <c r="B25" s="2"/>
      <c r="C25" s="3"/>
      <c r="D25" s="3"/>
      <c r="E25" s="3"/>
      <c r="F25" s="7"/>
      <c r="G25" s="3"/>
      <c r="H25" s="7"/>
      <c r="I25" s="7"/>
      <c r="J25" s="7"/>
      <c r="K25" s="7"/>
      <c r="L25" s="7"/>
      <c r="M25" s="7"/>
      <c r="N25" s="7"/>
      <c r="O25" s="7"/>
      <c r="P25" s="7"/>
    </row>
    <row r="26" spans="1:16" ht="16.149999999999999" customHeight="1" x14ac:dyDescent="0.2">
      <c r="A26" s="2"/>
      <c r="B26" s="2"/>
      <c r="C26" s="3"/>
      <c r="D26" s="3"/>
      <c r="E26" s="3"/>
      <c r="F26" s="7"/>
      <c r="G26" s="3"/>
      <c r="H26" s="7"/>
      <c r="I26" s="7"/>
      <c r="J26" s="7"/>
      <c r="K26" s="7"/>
      <c r="L26" s="7"/>
      <c r="M26" s="7"/>
      <c r="N26" s="7"/>
      <c r="O26" s="7"/>
      <c r="P26" s="7"/>
    </row>
    <row r="27" spans="1:16" ht="16.149999999999999" customHeight="1" x14ac:dyDescent="0.2">
      <c r="A27" s="2"/>
      <c r="B27" s="2"/>
      <c r="C27" s="3"/>
      <c r="D27" s="3"/>
      <c r="E27" s="3"/>
      <c r="F27" s="7"/>
      <c r="G27" s="3"/>
      <c r="H27" s="7"/>
      <c r="I27" s="7"/>
      <c r="J27" s="7"/>
      <c r="K27" s="7"/>
      <c r="L27" s="7"/>
      <c r="M27" s="7"/>
      <c r="N27" s="7"/>
      <c r="O27" s="7"/>
      <c r="P27" s="7"/>
    </row>
    <row r="28" spans="1:16" ht="16.149999999999999" customHeight="1" x14ac:dyDescent="0.2">
      <c r="A28" s="2"/>
      <c r="B28" s="2"/>
      <c r="C28" s="3"/>
      <c r="D28" s="3"/>
      <c r="E28" s="3"/>
      <c r="F28" s="7"/>
      <c r="G28" s="3"/>
      <c r="H28" s="7"/>
      <c r="I28" s="7"/>
      <c r="J28" s="7"/>
      <c r="K28" s="7"/>
      <c r="L28" s="7"/>
      <c r="M28" s="7"/>
      <c r="N28" s="7"/>
      <c r="O28" s="7"/>
      <c r="P28" s="7"/>
    </row>
    <row r="29" spans="1:16" ht="16.149999999999999" customHeight="1" x14ac:dyDescent="0.2">
      <c r="A29" s="2"/>
      <c r="B29" s="2"/>
      <c r="C29" s="3"/>
      <c r="D29" s="3"/>
      <c r="E29" s="3"/>
      <c r="F29" s="7"/>
      <c r="G29" s="3"/>
      <c r="H29" s="7"/>
      <c r="I29" s="7"/>
      <c r="J29" s="7"/>
      <c r="K29" s="7"/>
      <c r="L29" s="7"/>
      <c r="M29" s="7"/>
      <c r="N29" s="7"/>
      <c r="O29" s="7"/>
      <c r="P29" s="7"/>
    </row>
    <row r="30" spans="1:16" ht="16.149999999999999" customHeight="1" x14ac:dyDescent="0.2">
      <c r="A30" s="2"/>
      <c r="B30" s="2"/>
      <c r="C30" s="3"/>
      <c r="D30" s="3"/>
      <c r="E30" s="3"/>
      <c r="F30" s="7"/>
      <c r="G30" s="3"/>
      <c r="H30" s="7"/>
      <c r="I30" s="7"/>
      <c r="J30" s="7"/>
      <c r="K30" s="7"/>
      <c r="L30" s="7"/>
      <c r="M30" s="7"/>
      <c r="N30" s="7"/>
      <c r="O30" s="7"/>
      <c r="P30" s="7"/>
    </row>
    <row r="31" spans="1:16" ht="11.25" customHeight="1" x14ac:dyDescent="0.2">
      <c r="A31" s="2"/>
      <c r="B31" s="2"/>
      <c r="C31" s="3"/>
      <c r="D31" s="3"/>
      <c r="E31" s="3"/>
      <c r="F31" s="7"/>
      <c r="G31" s="3"/>
      <c r="H31" s="7"/>
      <c r="I31" s="7"/>
      <c r="J31" s="7"/>
      <c r="K31" s="7"/>
      <c r="L31" s="7"/>
      <c r="M31" s="7"/>
      <c r="N31" s="7"/>
      <c r="O31" s="7"/>
      <c r="P31" s="7"/>
    </row>
    <row r="32" spans="1:16" ht="21.95" customHeight="1" x14ac:dyDescent="0.2">
      <c r="A32" s="12" t="str">
        <f>'5'!A59</f>
        <v xml:space="preserve">The notes to the interim financial statement on pages 10 to 17 are an integral part of this interim financial information.                                                                                        </v>
      </c>
      <c r="B32" s="24"/>
      <c r="C32" s="24"/>
      <c r="D32" s="24"/>
      <c r="E32" s="24"/>
      <c r="F32" s="25"/>
      <c r="G32" s="24"/>
      <c r="H32" s="25"/>
      <c r="I32" s="24"/>
      <c r="J32" s="25"/>
      <c r="K32" s="24"/>
      <c r="L32" s="25"/>
      <c r="M32" s="25"/>
      <c r="N32" s="25"/>
      <c r="O32" s="24"/>
      <c r="P32" s="25"/>
    </row>
  </sheetData>
  <mergeCells count="2">
    <mergeCell ref="F6:O6"/>
    <mergeCell ref="L7:N7"/>
  </mergeCells>
  <pageMargins left="1" right="1" top="0.5" bottom="0.6" header="0.49" footer="0.4"/>
  <pageSetup paperSize="9" firstPageNumber="6" orientation="landscape" useFirstPageNumber="1" horizontalDpi="1200" verticalDpi="12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zoomScaleNormal="100" zoomScaleSheetLayoutView="100" workbookViewId="0"/>
  </sheetViews>
  <sheetFormatPr defaultColWidth="12.7109375" defaultRowHeight="16.5" customHeight="1" x14ac:dyDescent="0.2"/>
  <cols>
    <col min="1" max="2" width="1.7109375" style="103" customWidth="1"/>
    <col min="3" max="3" width="27.5703125" style="103" customWidth="1"/>
    <col min="4" max="4" width="3.5703125" style="103" customWidth="1"/>
    <col min="5" max="5" width="3.7109375" style="103" customWidth="1"/>
    <col min="6" max="6" width="13.7109375" style="103" customWidth="1"/>
    <col min="7" max="7" width="0.85546875" style="103" customWidth="1"/>
    <col min="8" max="8" width="13.7109375" style="103" customWidth="1"/>
    <col min="9" max="9" width="0.85546875" style="103" customWidth="1"/>
    <col min="10" max="10" width="13.7109375" style="103" customWidth="1"/>
    <col min="11" max="11" width="0.85546875" style="103" customWidth="1"/>
    <col min="12" max="12" width="13.7109375" style="103" customWidth="1"/>
    <col min="13" max="13" width="0.85546875" style="103" customWidth="1"/>
    <col min="14" max="14" width="13.7109375" style="103" customWidth="1"/>
    <col min="15" max="15" width="0.85546875" style="103" customWidth="1"/>
    <col min="16" max="16" width="13.7109375" style="103" customWidth="1"/>
    <col min="17" max="16384" width="12.7109375" style="103"/>
  </cols>
  <sheetData>
    <row r="1" spans="1:16" ht="16.5" customHeight="1" x14ac:dyDescent="0.2">
      <c r="A1" s="107" t="s">
        <v>0</v>
      </c>
      <c r="B1" s="2"/>
      <c r="C1" s="3"/>
      <c r="D1" s="3"/>
      <c r="E1" s="3"/>
      <c r="F1" s="23"/>
      <c r="G1" s="3"/>
      <c r="H1" s="23"/>
      <c r="I1" s="3"/>
      <c r="J1" s="23"/>
      <c r="K1" s="3"/>
      <c r="L1" s="23"/>
      <c r="M1" s="23"/>
      <c r="N1" s="23"/>
      <c r="O1" s="3"/>
      <c r="P1" s="23"/>
    </row>
    <row r="2" spans="1:16" ht="16.5" customHeight="1" x14ac:dyDescent="0.2">
      <c r="A2" s="110" t="s">
        <v>76</v>
      </c>
      <c r="B2" s="2"/>
      <c r="C2" s="3"/>
      <c r="D2" s="3"/>
      <c r="E2" s="3"/>
      <c r="F2" s="23"/>
      <c r="G2" s="3"/>
      <c r="H2" s="23"/>
      <c r="I2" s="3"/>
      <c r="J2" s="23"/>
      <c r="K2" s="3"/>
      <c r="L2" s="23"/>
      <c r="M2" s="23"/>
      <c r="N2" s="23"/>
      <c r="O2" s="3"/>
      <c r="P2" s="23"/>
    </row>
    <row r="3" spans="1:16" ht="16.5" customHeight="1" x14ac:dyDescent="0.2">
      <c r="A3" s="9" t="s">
        <v>142</v>
      </c>
      <c r="B3" s="24"/>
      <c r="C3" s="24"/>
      <c r="D3" s="24"/>
      <c r="E3" s="24"/>
      <c r="F3" s="25"/>
      <c r="G3" s="24"/>
      <c r="H3" s="25"/>
      <c r="I3" s="24"/>
      <c r="J3" s="25"/>
      <c r="K3" s="24"/>
      <c r="L3" s="25"/>
      <c r="M3" s="25"/>
      <c r="N3" s="25"/>
      <c r="O3" s="24"/>
      <c r="P3" s="25"/>
    </row>
    <row r="4" spans="1:16" ht="16.5" customHeight="1" x14ac:dyDescent="0.2">
      <c r="A4" s="3"/>
      <c r="B4" s="3"/>
      <c r="C4" s="3"/>
      <c r="D4" s="3"/>
      <c r="E4" s="3"/>
      <c r="F4" s="7"/>
      <c r="G4" s="3"/>
      <c r="H4" s="7"/>
      <c r="I4" s="7"/>
      <c r="J4" s="7"/>
      <c r="K4" s="7"/>
      <c r="L4" s="7"/>
      <c r="M4" s="7"/>
      <c r="N4" s="7"/>
      <c r="O4" s="7"/>
      <c r="P4" s="7"/>
    </row>
    <row r="5" spans="1:16" ht="16.5" customHeight="1" x14ac:dyDescent="0.2">
      <c r="A5" s="3"/>
      <c r="B5" s="3"/>
      <c r="C5" s="3"/>
      <c r="D5" s="3"/>
      <c r="E5" s="3"/>
      <c r="F5" s="7"/>
      <c r="G5" s="3"/>
      <c r="H5" s="7"/>
      <c r="I5" s="7"/>
      <c r="J5" s="7"/>
      <c r="K5" s="7"/>
      <c r="L5" s="7"/>
      <c r="M5" s="7"/>
      <c r="N5" s="7"/>
      <c r="O5" s="7"/>
      <c r="P5" s="7"/>
    </row>
    <row r="6" spans="1:16" ht="16.5" customHeight="1" x14ac:dyDescent="0.2">
      <c r="A6" s="3"/>
      <c r="B6" s="3"/>
      <c r="C6" s="3"/>
      <c r="D6" s="3"/>
      <c r="E6" s="3"/>
      <c r="F6" s="229" t="s">
        <v>93</v>
      </c>
      <c r="G6" s="230"/>
      <c r="H6" s="230"/>
      <c r="I6" s="230"/>
      <c r="J6" s="230"/>
      <c r="K6" s="230"/>
      <c r="L6" s="230"/>
      <c r="M6" s="230"/>
      <c r="N6" s="230"/>
      <c r="O6" s="230"/>
      <c r="P6" s="26" t="s">
        <v>5</v>
      </c>
    </row>
    <row r="7" spans="1:16" ht="16.5" customHeight="1" x14ac:dyDescent="0.2">
      <c r="A7" s="3"/>
      <c r="B7" s="3"/>
      <c r="C7" s="3"/>
      <c r="D7" s="3"/>
      <c r="E7" s="3"/>
      <c r="F7" s="29" t="s">
        <v>78</v>
      </c>
      <c r="G7" s="27"/>
      <c r="H7" s="29"/>
      <c r="I7" s="27"/>
      <c r="J7" s="29" t="s">
        <v>79</v>
      </c>
      <c r="K7" s="27"/>
      <c r="L7" s="231" t="s">
        <v>49</v>
      </c>
      <c r="M7" s="230"/>
      <c r="N7" s="230"/>
      <c r="O7" s="27"/>
      <c r="P7" s="29" t="s">
        <v>80</v>
      </c>
    </row>
    <row r="8" spans="1:16" ht="16.5" customHeight="1" x14ac:dyDescent="0.2">
      <c r="A8" s="3"/>
      <c r="B8" s="10"/>
      <c r="C8" s="2"/>
      <c r="D8" s="2"/>
      <c r="E8" s="2"/>
      <c r="F8" s="29" t="s">
        <v>81</v>
      </c>
      <c r="G8" s="5"/>
      <c r="H8" s="29" t="s">
        <v>82</v>
      </c>
      <c r="I8" s="28"/>
      <c r="J8" s="29" t="s">
        <v>83</v>
      </c>
      <c r="K8" s="28"/>
      <c r="L8" s="29" t="s">
        <v>84</v>
      </c>
      <c r="M8" s="5"/>
      <c r="N8" s="29"/>
      <c r="O8" s="28"/>
      <c r="P8" s="150" t="s">
        <v>174</v>
      </c>
    </row>
    <row r="9" spans="1:16" ht="16.5" customHeight="1" x14ac:dyDescent="0.2">
      <c r="A9" s="3"/>
      <c r="B9" s="10"/>
      <c r="C9" s="2"/>
      <c r="D9" s="2"/>
      <c r="E9" s="2"/>
      <c r="F9" s="150" t="s">
        <v>86</v>
      </c>
      <c r="G9" s="129"/>
      <c r="H9" s="150" t="s">
        <v>86</v>
      </c>
      <c r="I9" s="129"/>
      <c r="J9" s="150" t="s">
        <v>87</v>
      </c>
      <c r="K9" s="129"/>
      <c r="L9" s="151" t="s">
        <v>88</v>
      </c>
      <c r="M9" s="107"/>
      <c r="N9" s="150" t="s">
        <v>51</v>
      </c>
      <c r="O9" s="129"/>
      <c r="P9" s="150" t="s">
        <v>89</v>
      </c>
    </row>
    <row r="10" spans="1:16" ht="16.5" customHeight="1" x14ac:dyDescent="0.2">
      <c r="A10" s="3"/>
      <c r="B10" s="10"/>
      <c r="C10" s="2"/>
      <c r="D10" s="2"/>
      <c r="E10" s="2"/>
      <c r="F10" s="30" t="s">
        <v>152</v>
      </c>
      <c r="G10" s="7"/>
      <c r="H10" s="30" t="s">
        <v>152</v>
      </c>
      <c r="I10" s="7"/>
      <c r="J10" s="30" t="s">
        <v>152</v>
      </c>
      <c r="K10" s="7"/>
      <c r="L10" s="30" t="s">
        <v>152</v>
      </c>
      <c r="M10" s="5"/>
      <c r="N10" s="30" t="s">
        <v>152</v>
      </c>
      <c r="O10" s="7"/>
      <c r="P10" s="30" t="s">
        <v>152</v>
      </c>
    </row>
    <row r="11" spans="1:16" ht="16.5" customHeight="1" x14ac:dyDescent="0.2">
      <c r="A11" s="3"/>
      <c r="B11" s="15"/>
      <c r="C11" s="2"/>
      <c r="D11" s="31"/>
      <c r="E11" s="2"/>
      <c r="F11" s="127"/>
      <c r="G11" s="3"/>
      <c r="H11" s="128"/>
      <c r="I11" s="7"/>
      <c r="J11" s="128"/>
      <c r="K11" s="7"/>
      <c r="L11" s="128"/>
      <c r="M11" s="128"/>
      <c r="N11" s="23"/>
      <c r="O11" s="7"/>
      <c r="P11" s="23"/>
    </row>
    <row r="12" spans="1:16" ht="16.5" customHeight="1" x14ac:dyDescent="0.2">
      <c r="A12" s="32" t="s">
        <v>90</v>
      </c>
      <c r="B12" s="15"/>
      <c r="C12" s="2"/>
      <c r="D12" s="31"/>
      <c r="E12" s="2"/>
      <c r="F12" s="129">
        <v>242134600</v>
      </c>
      <c r="G12" s="3"/>
      <c r="H12" s="129">
        <v>139913762</v>
      </c>
      <c r="I12" s="7"/>
      <c r="J12" s="129">
        <v>167694335</v>
      </c>
      <c r="K12" s="7"/>
      <c r="L12" s="129">
        <v>18814074</v>
      </c>
      <c r="M12" s="7"/>
      <c r="N12" s="129">
        <v>47734437</v>
      </c>
      <c r="O12" s="7"/>
      <c r="P12" s="140">
        <f>SUM(F12:N12)</f>
        <v>616291208</v>
      </c>
    </row>
    <row r="13" spans="1:16" ht="16.5" customHeight="1" x14ac:dyDescent="0.2">
      <c r="A13" s="3" t="s">
        <v>74</v>
      </c>
      <c r="B13" s="10"/>
      <c r="C13" s="3"/>
      <c r="D13" s="35"/>
      <c r="E13" s="3"/>
      <c r="F13" s="141" t="s">
        <v>91</v>
      </c>
      <c r="G13" s="142"/>
      <c r="H13" s="141" t="s">
        <v>91</v>
      </c>
      <c r="I13" s="7"/>
      <c r="J13" s="141" t="s">
        <v>91</v>
      </c>
      <c r="K13" s="7"/>
      <c r="L13" s="143">
        <v>0</v>
      </c>
      <c r="M13" s="7"/>
      <c r="N13" s="143">
        <v>2951969</v>
      </c>
      <c r="O13" s="7"/>
      <c r="P13" s="143">
        <f>SUM(F13:N13)</f>
        <v>2951969</v>
      </c>
    </row>
    <row r="14" spans="1:16" ht="16.5" customHeight="1" x14ac:dyDescent="0.2">
      <c r="A14" s="3"/>
      <c r="B14" s="10"/>
      <c r="C14" s="3"/>
      <c r="D14" s="3"/>
      <c r="E14" s="3"/>
      <c r="F14" s="134"/>
      <c r="G14" s="3"/>
      <c r="H14" s="135"/>
      <c r="I14" s="7"/>
      <c r="J14" s="135"/>
      <c r="K14" s="7"/>
      <c r="L14" s="135"/>
      <c r="M14" s="7"/>
      <c r="N14" s="136"/>
      <c r="O14" s="7"/>
      <c r="P14" s="136"/>
    </row>
    <row r="15" spans="1:16" ht="16.5" customHeight="1" thickBot="1" x14ac:dyDescent="0.25">
      <c r="A15" s="32" t="s">
        <v>92</v>
      </c>
      <c r="B15" s="2"/>
      <c r="C15" s="3"/>
      <c r="D15" s="3"/>
      <c r="E15" s="3"/>
      <c r="F15" s="137">
        <f>SUM(F12:F14)</f>
        <v>242134600</v>
      </c>
      <c r="G15" s="3"/>
      <c r="H15" s="137">
        <f>SUM(H12:H14)</f>
        <v>139913762</v>
      </c>
      <c r="I15" s="7"/>
      <c r="J15" s="137">
        <f>SUM(J12:J14)</f>
        <v>167694335</v>
      </c>
      <c r="K15" s="7"/>
      <c r="L15" s="137">
        <f>SUM(L12:L14)</f>
        <v>18814074</v>
      </c>
      <c r="M15" s="7"/>
      <c r="N15" s="137">
        <f>SUM(N12:N14)</f>
        <v>50686406</v>
      </c>
      <c r="O15" s="7"/>
      <c r="P15" s="137">
        <f>SUM(P12:P14)</f>
        <v>619243177</v>
      </c>
    </row>
    <row r="16" spans="1:16" ht="16.5" customHeight="1" thickTop="1" x14ac:dyDescent="0.2">
      <c r="A16" s="32"/>
      <c r="B16" s="2"/>
      <c r="C16" s="3"/>
      <c r="D16" s="3"/>
      <c r="E16" s="3"/>
      <c r="F16" s="138"/>
      <c r="G16" s="139"/>
      <c r="H16" s="138"/>
      <c r="I16" s="139"/>
      <c r="J16" s="138"/>
      <c r="K16" s="139"/>
      <c r="L16" s="138"/>
      <c r="M16" s="139"/>
      <c r="N16" s="138"/>
      <c r="O16" s="139"/>
      <c r="P16" s="138"/>
    </row>
    <row r="17" spans="1:16" ht="16.5" customHeight="1" x14ac:dyDescent="0.2">
      <c r="A17" s="5"/>
      <c r="B17" s="2"/>
      <c r="C17" s="2"/>
      <c r="D17" s="2"/>
      <c r="E17" s="2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3"/>
    </row>
    <row r="18" spans="1:16" ht="16.5" customHeight="1" x14ac:dyDescent="0.2">
      <c r="A18" s="32" t="s">
        <v>145</v>
      </c>
      <c r="B18" s="15"/>
      <c r="C18" s="2"/>
      <c r="D18" s="31"/>
      <c r="E18" s="2"/>
      <c r="F18" s="17">
        <v>242134600</v>
      </c>
      <c r="G18" s="3"/>
      <c r="H18" s="17">
        <v>139913762</v>
      </c>
      <c r="I18" s="7"/>
      <c r="J18" s="17">
        <v>167694335</v>
      </c>
      <c r="K18" s="7"/>
      <c r="L18" s="17">
        <v>19289553</v>
      </c>
      <c r="M18" s="7"/>
      <c r="N18" s="17">
        <v>24501939</v>
      </c>
      <c r="O18" s="7"/>
      <c r="P18" s="102">
        <f>SUM(F18:N18)</f>
        <v>593534189</v>
      </c>
    </row>
    <row r="19" spans="1:16" ht="16.5" customHeight="1" x14ac:dyDescent="0.2">
      <c r="A19" s="3" t="s">
        <v>74</v>
      </c>
      <c r="B19" s="10"/>
      <c r="C19" s="3"/>
      <c r="D19" s="35"/>
      <c r="E19" s="3"/>
      <c r="F19" s="219">
        <v>0</v>
      </c>
      <c r="G19" s="132"/>
      <c r="H19" s="219">
        <v>0</v>
      </c>
      <c r="I19" s="42"/>
      <c r="J19" s="219">
        <v>0</v>
      </c>
      <c r="K19" s="42"/>
      <c r="L19" s="219">
        <v>0</v>
      </c>
      <c r="M19" s="42"/>
      <c r="N19" s="100">
        <f>'5'!J39</f>
        <v>2022662</v>
      </c>
      <c r="O19" s="42"/>
      <c r="P19" s="100">
        <f>SUM(F19:N19)</f>
        <v>2022662</v>
      </c>
    </row>
    <row r="20" spans="1:16" ht="16.5" customHeight="1" x14ac:dyDescent="0.2">
      <c r="A20" s="3"/>
      <c r="B20" s="10"/>
      <c r="C20" s="3"/>
      <c r="D20" s="3"/>
      <c r="E20" s="3"/>
      <c r="F20" s="37"/>
      <c r="G20" s="3"/>
      <c r="H20" s="22"/>
      <c r="I20" s="7"/>
      <c r="J20" s="22"/>
      <c r="K20" s="7"/>
      <c r="L20" s="22"/>
      <c r="M20" s="7"/>
      <c r="N20" s="38"/>
      <c r="O20" s="7"/>
      <c r="P20" s="38"/>
    </row>
    <row r="21" spans="1:16" ht="16.5" customHeight="1" thickBot="1" x14ac:dyDescent="0.25">
      <c r="A21" s="32" t="s">
        <v>146</v>
      </c>
      <c r="B21" s="2"/>
      <c r="C21" s="3"/>
      <c r="D21" s="3"/>
      <c r="E21" s="3"/>
      <c r="F21" s="18">
        <f>SUM(F18:F20)</f>
        <v>242134600</v>
      </c>
      <c r="G21" s="3"/>
      <c r="H21" s="18">
        <f>SUM(H18:H20)</f>
        <v>139913762</v>
      </c>
      <c r="I21" s="7"/>
      <c r="J21" s="18">
        <f>SUM(J18:J20)</f>
        <v>167694335</v>
      </c>
      <c r="K21" s="7"/>
      <c r="L21" s="18">
        <f>SUM(L18:L20)</f>
        <v>19289553</v>
      </c>
      <c r="M21" s="7"/>
      <c r="N21" s="18">
        <f>SUM(N18:N20)</f>
        <v>26524601</v>
      </c>
      <c r="O21" s="7"/>
      <c r="P21" s="18">
        <f>SUM(P18:P20)</f>
        <v>595556851</v>
      </c>
    </row>
    <row r="22" spans="1:16" ht="16.149999999999999" customHeight="1" thickTop="1" x14ac:dyDescent="0.2">
      <c r="A22" s="2"/>
      <c r="B22" s="2"/>
      <c r="C22" s="3"/>
      <c r="D22" s="3"/>
      <c r="E22" s="3"/>
      <c r="F22" s="7"/>
      <c r="G22" s="3"/>
      <c r="H22" s="7"/>
      <c r="I22" s="7"/>
      <c r="J22" s="7"/>
      <c r="K22" s="7"/>
      <c r="L22" s="7"/>
      <c r="M22" s="7"/>
      <c r="N22" s="7"/>
      <c r="O22" s="7"/>
      <c r="P22" s="7"/>
    </row>
    <row r="23" spans="1:16" ht="16.149999999999999" customHeight="1" x14ac:dyDescent="0.2">
      <c r="A23" s="2"/>
      <c r="B23" s="2"/>
      <c r="C23" s="3"/>
      <c r="D23" s="3"/>
      <c r="E23" s="3"/>
      <c r="F23" s="7"/>
      <c r="G23" s="3"/>
      <c r="H23" s="7"/>
      <c r="I23" s="7"/>
      <c r="J23" s="7"/>
      <c r="K23" s="7"/>
      <c r="L23" s="7"/>
      <c r="M23" s="7"/>
      <c r="N23" s="7"/>
      <c r="O23" s="7"/>
      <c r="P23" s="7"/>
    </row>
    <row r="24" spans="1:16" ht="16.149999999999999" customHeight="1" x14ac:dyDescent="0.2">
      <c r="A24" s="2"/>
      <c r="B24" s="2"/>
      <c r="C24" s="3"/>
      <c r="D24" s="3"/>
      <c r="E24" s="3"/>
      <c r="F24" s="7"/>
      <c r="G24" s="3"/>
      <c r="H24" s="7"/>
      <c r="I24" s="7"/>
      <c r="J24" s="7"/>
      <c r="K24" s="7"/>
      <c r="L24" s="7"/>
      <c r="M24" s="7"/>
      <c r="N24" s="7"/>
      <c r="O24" s="7"/>
      <c r="P24" s="7"/>
    </row>
    <row r="25" spans="1:16" ht="16.149999999999999" customHeight="1" x14ac:dyDescent="0.2">
      <c r="A25" s="2"/>
      <c r="B25" s="2"/>
      <c r="C25" s="3"/>
      <c r="D25" s="3"/>
      <c r="E25" s="3"/>
      <c r="F25" s="7"/>
      <c r="G25" s="3"/>
      <c r="H25" s="7"/>
      <c r="I25" s="7"/>
      <c r="J25" s="7"/>
      <c r="K25" s="7"/>
      <c r="L25" s="7"/>
      <c r="M25" s="7"/>
      <c r="N25" s="7"/>
      <c r="O25" s="7"/>
      <c r="P25" s="7"/>
    </row>
    <row r="26" spans="1:16" ht="16.149999999999999" customHeight="1" x14ac:dyDescent="0.2">
      <c r="A26" s="2"/>
      <c r="B26" s="2"/>
      <c r="C26" s="3"/>
      <c r="D26" s="3"/>
      <c r="E26" s="3"/>
      <c r="F26" s="7"/>
      <c r="G26" s="3"/>
      <c r="H26" s="7"/>
      <c r="I26" s="7"/>
      <c r="J26" s="7"/>
      <c r="K26" s="7"/>
      <c r="L26" s="7"/>
      <c r="M26" s="7"/>
      <c r="N26" s="7"/>
      <c r="O26" s="7"/>
      <c r="P26" s="7"/>
    </row>
    <row r="27" spans="1:16" ht="16.149999999999999" customHeight="1" x14ac:dyDescent="0.2">
      <c r="A27" s="2"/>
      <c r="B27" s="2"/>
      <c r="C27" s="3"/>
      <c r="D27" s="3"/>
      <c r="E27" s="3"/>
      <c r="F27" s="7"/>
      <c r="G27" s="3"/>
      <c r="H27" s="7"/>
      <c r="I27" s="7"/>
      <c r="J27" s="7"/>
      <c r="K27" s="7"/>
      <c r="L27" s="7"/>
      <c r="M27" s="7"/>
      <c r="N27" s="7"/>
      <c r="O27" s="7"/>
      <c r="P27" s="7"/>
    </row>
    <row r="28" spans="1:16" ht="16.149999999999999" customHeight="1" x14ac:dyDescent="0.2">
      <c r="A28" s="2"/>
      <c r="B28" s="2"/>
      <c r="C28" s="3"/>
      <c r="D28" s="3"/>
      <c r="E28" s="3"/>
      <c r="F28" s="7"/>
      <c r="G28" s="3"/>
      <c r="H28" s="7"/>
      <c r="I28" s="7"/>
      <c r="J28" s="7"/>
      <c r="K28" s="7"/>
      <c r="L28" s="7"/>
      <c r="M28" s="7"/>
      <c r="N28" s="7"/>
      <c r="O28" s="7"/>
      <c r="P28" s="7"/>
    </row>
    <row r="29" spans="1:16" ht="16.149999999999999" customHeight="1" x14ac:dyDescent="0.2">
      <c r="A29" s="2"/>
      <c r="B29" s="2"/>
      <c r="C29" s="3"/>
      <c r="D29" s="3"/>
      <c r="E29" s="3"/>
      <c r="F29" s="7"/>
      <c r="G29" s="3"/>
      <c r="H29" s="7"/>
      <c r="I29" s="7"/>
      <c r="J29" s="7"/>
      <c r="K29" s="7"/>
      <c r="L29" s="7"/>
      <c r="M29" s="7"/>
      <c r="N29" s="7"/>
      <c r="O29" s="7"/>
      <c r="P29" s="7"/>
    </row>
    <row r="30" spans="1:16" ht="16.149999999999999" customHeight="1" x14ac:dyDescent="0.2">
      <c r="A30" s="2"/>
      <c r="B30" s="2"/>
      <c r="C30" s="3"/>
      <c r="D30" s="3"/>
      <c r="E30" s="3"/>
      <c r="F30" s="7"/>
      <c r="G30" s="3"/>
      <c r="H30" s="7"/>
      <c r="I30" s="7"/>
      <c r="J30" s="7"/>
      <c r="K30" s="7"/>
      <c r="L30" s="7"/>
      <c r="M30" s="7"/>
      <c r="N30" s="7"/>
      <c r="O30" s="7"/>
      <c r="P30" s="7"/>
    </row>
    <row r="31" spans="1:16" ht="9.75" customHeight="1" x14ac:dyDescent="0.2">
      <c r="A31" s="2"/>
      <c r="B31" s="2"/>
      <c r="C31" s="3"/>
      <c r="D31" s="3"/>
      <c r="E31" s="3"/>
      <c r="F31" s="7"/>
      <c r="G31" s="3"/>
      <c r="H31" s="7"/>
      <c r="I31" s="7"/>
      <c r="J31" s="7"/>
      <c r="K31" s="7"/>
      <c r="L31" s="7"/>
      <c r="M31" s="7"/>
      <c r="N31" s="7"/>
      <c r="O31" s="7"/>
      <c r="P31" s="7"/>
    </row>
    <row r="32" spans="1:16" ht="21.95" customHeight="1" x14ac:dyDescent="0.2">
      <c r="A32" s="12" t="str">
        <f>'5'!A59</f>
        <v xml:space="preserve">The notes to the interim financial statement on pages 10 to 17 are an integral part of this interim financial information.                                                                                        </v>
      </c>
      <c r="B32" s="24"/>
      <c r="C32" s="24"/>
      <c r="D32" s="24"/>
      <c r="E32" s="24"/>
      <c r="F32" s="25"/>
      <c r="G32" s="24"/>
      <c r="H32" s="25"/>
      <c r="I32" s="24"/>
      <c r="J32" s="25"/>
      <c r="K32" s="24"/>
      <c r="L32" s="25"/>
      <c r="M32" s="25"/>
      <c r="N32" s="25"/>
      <c r="O32" s="24"/>
      <c r="P32" s="25"/>
    </row>
  </sheetData>
  <mergeCells count="2">
    <mergeCell ref="F6:O6"/>
    <mergeCell ref="L7:N7"/>
  </mergeCells>
  <pageMargins left="1" right="1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4"/>
  <sheetViews>
    <sheetView zoomScaleNormal="100" zoomScaleSheetLayoutView="100" workbookViewId="0"/>
  </sheetViews>
  <sheetFormatPr defaultColWidth="12.7109375" defaultRowHeight="16.5" customHeight="1" x14ac:dyDescent="0.2"/>
  <cols>
    <col min="1" max="1" width="1.140625" style="103" customWidth="1"/>
    <col min="2" max="2" width="40.7109375" style="103" customWidth="1"/>
    <col min="3" max="3" width="0.85546875" style="103" customWidth="1"/>
    <col min="4" max="4" width="6.140625" style="103" customWidth="1"/>
    <col min="5" max="5" width="0.85546875" style="103" customWidth="1"/>
    <col min="6" max="6" width="13.28515625" style="103" customWidth="1"/>
    <col min="7" max="7" width="0.85546875" style="103" customWidth="1"/>
    <col min="8" max="8" width="13.28515625" style="103" customWidth="1"/>
    <col min="9" max="9" width="0.85546875" style="103" customWidth="1"/>
    <col min="10" max="10" width="13.28515625" style="103" customWidth="1"/>
    <col min="11" max="11" width="0.85546875" style="103" customWidth="1"/>
    <col min="12" max="12" width="13.28515625" style="103" customWidth="1"/>
    <col min="13" max="16384" width="12.7109375" style="103"/>
  </cols>
  <sheetData>
    <row r="1" spans="1:12" ht="16.5" customHeight="1" x14ac:dyDescent="0.2">
      <c r="A1" s="107" t="s">
        <v>0</v>
      </c>
      <c r="B1" s="111"/>
      <c r="C1" s="47"/>
      <c r="D1" s="47"/>
      <c r="E1" s="10"/>
      <c r="F1" s="11"/>
      <c r="G1" s="10"/>
      <c r="H1" s="11"/>
      <c r="I1" s="10"/>
      <c r="J1" s="11"/>
      <c r="K1" s="10"/>
      <c r="L1" s="11"/>
    </row>
    <row r="2" spans="1:12" ht="16.5" customHeight="1" x14ac:dyDescent="0.2">
      <c r="A2" s="110" t="s">
        <v>94</v>
      </c>
      <c r="B2" s="111"/>
      <c r="C2" s="47"/>
      <c r="D2" s="47"/>
      <c r="E2" s="10"/>
      <c r="F2" s="11"/>
      <c r="G2" s="10"/>
      <c r="H2" s="11"/>
      <c r="I2" s="10"/>
      <c r="J2" s="11"/>
      <c r="K2" s="10"/>
      <c r="L2" s="11"/>
    </row>
    <row r="3" spans="1:12" ht="16.5" customHeight="1" x14ac:dyDescent="0.2">
      <c r="A3" s="9" t="s">
        <v>142</v>
      </c>
      <c r="B3" s="13"/>
      <c r="C3" s="48"/>
      <c r="D3" s="48"/>
      <c r="E3" s="13"/>
      <c r="F3" s="14"/>
      <c r="G3" s="13"/>
      <c r="H3" s="14"/>
      <c r="I3" s="13"/>
      <c r="J3" s="14"/>
      <c r="K3" s="13"/>
      <c r="L3" s="14"/>
    </row>
    <row r="4" spans="1:12" ht="16.149999999999999" customHeight="1" x14ac:dyDescent="0.2">
      <c r="A4" s="3"/>
      <c r="B4" s="7"/>
      <c r="C4" s="10"/>
      <c r="D4" s="10"/>
      <c r="E4" s="10"/>
      <c r="F4" s="11"/>
      <c r="G4" s="10"/>
      <c r="H4" s="11"/>
      <c r="I4" s="10"/>
      <c r="J4" s="11"/>
      <c r="K4" s="10"/>
      <c r="L4" s="11"/>
    </row>
    <row r="5" spans="1:12" ht="16.149999999999999" customHeight="1" x14ac:dyDescent="0.2">
      <c r="A5" s="3"/>
      <c r="B5" s="7"/>
      <c r="C5" s="10"/>
      <c r="D5" s="10"/>
      <c r="E5" s="10"/>
      <c r="F5" s="11"/>
      <c r="G5" s="10"/>
      <c r="H5" s="11"/>
      <c r="I5" s="10"/>
      <c r="J5" s="11"/>
      <c r="K5" s="10"/>
      <c r="L5" s="11"/>
    </row>
    <row r="6" spans="1:12" ht="16.149999999999999" customHeight="1" x14ac:dyDescent="0.2">
      <c r="A6" s="3"/>
      <c r="B6" s="7"/>
      <c r="C6" s="4"/>
      <c r="D6" s="4"/>
      <c r="E6" s="4"/>
      <c r="F6" s="234" t="s">
        <v>2</v>
      </c>
      <c r="G6" s="235"/>
      <c r="H6" s="235"/>
      <c r="I6" s="7"/>
      <c r="J6" s="234" t="s">
        <v>3</v>
      </c>
      <c r="K6" s="235"/>
      <c r="L6" s="235"/>
    </row>
    <row r="7" spans="1:12" ht="16.149999999999999" customHeight="1" x14ac:dyDescent="0.2">
      <c r="A7" s="3"/>
      <c r="B7" s="7"/>
      <c r="C7" s="4"/>
      <c r="D7" s="4"/>
      <c r="E7" s="4"/>
      <c r="F7" s="232" t="s">
        <v>4</v>
      </c>
      <c r="G7" s="233"/>
      <c r="H7" s="233"/>
      <c r="I7" s="7"/>
      <c r="J7" s="232" t="s">
        <v>4</v>
      </c>
      <c r="K7" s="233"/>
      <c r="L7" s="233"/>
    </row>
    <row r="8" spans="1:12" ht="16.149999999999999" customHeight="1" x14ac:dyDescent="0.2">
      <c r="A8" s="3"/>
      <c r="B8" s="7"/>
      <c r="C8" s="4"/>
      <c r="D8" s="4"/>
      <c r="E8" s="4"/>
      <c r="F8" s="56" t="s">
        <v>5</v>
      </c>
      <c r="G8" s="21"/>
      <c r="H8" s="56" t="s">
        <v>6</v>
      </c>
      <c r="I8" s="7"/>
      <c r="J8" s="56" t="s">
        <v>5</v>
      </c>
      <c r="K8" s="21"/>
      <c r="L8" s="56" t="s">
        <v>6</v>
      </c>
    </row>
    <row r="9" spans="1:12" ht="16.149999999999999" customHeight="1" x14ac:dyDescent="0.2">
      <c r="A9" s="3"/>
      <c r="B9" s="7"/>
      <c r="C9" s="4"/>
      <c r="D9" s="4"/>
      <c r="E9" s="4"/>
      <c r="F9" s="152" t="s">
        <v>144</v>
      </c>
      <c r="G9" s="112"/>
      <c r="H9" s="152" t="s">
        <v>9</v>
      </c>
      <c r="I9" s="121"/>
      <c r="J9" s="152" t="s">
        <v>144</v>
      </c>
      <c r="K9" s="112"/>
      <c r="L9" s="152" t="s">
        <v>9</v>
      </c>
    </row>
    <row r="10" spans="1:12" ht="16.149999999999999" customHeight="1" x14ac:dyDescent="0.2">
      <c r="A10" s="3"/>
      <c r="B10" s="7"/>
      <c r="C10" s="105"/>
      <c r="D10" s="1" t="s">
        <v>8</v>
      </c>
      <c r="E10" s="4"/>
      <c r="F10" s="95" t="s">
        <v>152</v>
      </c>
      <c r="G10" s="112"/>
      <c r="H10" s="95" t="s">
        <v>152</v>
      </c>
      <c r="I10" s="62"/>
      <c r="J10" s="95" t="s">
        <v>152</v>
      </c>
      <c r="K10" s="112"/>
      <c r="L10" s="95" t="s">
        <v>152</v>
      </c>
    </row>
    <row r="11" spans="1:12" ht="16.149999999999999" customHeight="1" x14ac:dyDescent="0.2">
      <c r="A11" s="39" t="s">
        <v>95</v>
      </c>
      <c r="B11" s="47"/>
      <c r="C11" s="10"/>
      <c r="D11" s="10"/>
      <c r="E11" s="10"/>
      <c r="F11" s="19"/>
      <c r="G11" s="10"/>
      <c r="H11" s="144"/>
      <c r="I11" s="10"/>
      <c r="J11" s="19"/>
      <c r="K11" s="10"/>
      <c r="L11" s="144"/>
    </row>
    <row r="12" spans="1:12" ht="16.149999999999999" customHeight="1" x14ac:dyDescent="0.2">
      <c r="A12" s="40" t="s">
        <v>68</v>
      </c>
      <c r="B12" s="47"/>
      <c r="C12" s="47"/>
      <c r="D12" s="47"/>
      <c r="E12" s="10"/>
      <c r="F12" s="19">
        <v>6178347</v>
      </c>
      <c r="G12" s="10"/>
      <c r="H12" s="144">
        <v>9410915</v>
      </c>
      <c r="I12" s="10"/>
      <c r="J12" s="19">
        <v>2872549</v>
      </c>
      <c r="K12" s="10"/>
      <c r="L12" s="144">
        <v>4179737</v>
      </c>
    </row>
    <row r="13" spans="1:12" ht="16.149999999999999" customHeight="1" x14ac:dyDescent="0.2">
      <c r="A13" s="41" t="s">
        <v>96</v>
      </c>
      <c r="B13" s="7"/>
      <c r="C13" s="47"/>
      <c r="D13" s="47"/>
      <c r="E13" s="10"/>
      <c r="F13" s="19"/>
      <c r="G13" s="10"/>
      <c r="H13" s="144"/>
      <c r="I13" s="10"/>
      <c r="J13" s="19"/>
      <c r="K13" s="10"/>
      <c r="L13" s="144"/>
    </row>
    <row r="14" spans="1:12" ht="16.149999999999999" customHeight="1" x14ac:dyDescent="0.2">
      <c r="A14" s="3"/>
      <c r="B14" s="42" t="s">
        <v>97</v>
      </c>
      <c r="C14" s="47"/>
      <c r="D14" s="47"/>
      <c r="E14" s="10"/>
      <c r="F14" s="19"/>
      <c r="G14" s="10"/>
      <c r="H14" s="144"/>
      <c r="I14" s="10"/>
      <c r="J14" s="19"/>
      <c r="K14" s="10"/>
      <c r="L14" s="144"/>
    </row>
    <row r="15" spans="1:12" ht="16.149999999999999" customHeight="1" x14ac:dyDescent="0.2">
      <c r="A15" s="3"/>
      <c r="B15" s="43" t="s">
        <v>98</v>
      </c>
      <c r="C15" s="47"/>
      <c r="D15" s="47"/>
      <c r="E15" s="10"/>
      <c r="F15" s="19"/>
      <c r="G15" s="10"/>
      <c r="H15" s="144"/>
      <c r="I15" s="10"/>
      <c r="J15" s="19"/>
      <c r="K15" s="10"/>
      <c r="L15" s="144"/>
    </row>
    <row r="16" spans="1:12" ht="16.149999999999999" customHeight="1" x14ac:dyDescent="0.2">
      <c r="A16" s="3"/>
      <c r="B16" s="49" t="s">
        <v>99</v>
      </c>
      <c r="C16" s="10"/>
      <c r="D16" s="10" t="s">
        <v>158</v>
      </c>
      <c r="E16" s="10"/>
      <c r="F16" s="19">
        <v>10528460</v>
      </c>
      <c r="G16" s="10"/>
      <c r="H16" s="144">
        <v>11812417</v>
      </c>
      <c r="I16" s="10"/>
      <c r="J16" s="19">
        <v>8163530</v>
      </c>
      <c r="K16" s="10"/>
      <c r="L16" s="144">
        <v>9622662</v>
      </c>
    </row>
    <row r="17" spans="1:12" ht="16.149999999999999" customHeight="1" x14ac:dyDescent="0.2">
      <c r="A17" s="3"/>
      <c r="B17" s="49" t="s">
        <v>100</v>
      </c>
      <c r="C17" s="10"/>
      <c r="D17" s="10"/>
      <c r="E17" s="10"/>
      <c r="F17" s="19">
        <v>1592883</v>
      </c>
      <c r="G17" s="10"/>
      <c r="H17" s="144">
        <v>2122920</v>
      </c>
      <c r="I17" s="10"/>
      <c r="J17" s="19">
        <v>1087327</v>
      </c>
      <c r="K17" s="10"/>
      <c r="L17" s="144">
        <v>1683795</v>
      </c>
    </row>
    <row r="18" spans="1:12" ht="16.149999999999999" customHeight="1" x14ac:dyDescent="0.2">
      <c r="A18" s="3"/>
      <c r="B18" s="49" t="s">
        <v>137</v>
      </c>
      <c r="C18" s="10"/>
      <c r="D18" s="10">
        <v>8</v>
      </c>
      <c r="E18" s="10"/>
      <c r="F18" s="19">
        <v>-172654</v>
      </c>
      <c r="G18" s="10"/>
      <c r="H18" s="144">
        <v>-373168</v>
      </c>
      <c r="I18" s="10"/>
      <c r="J18" s="19">
        <v>-172654</v>
      </c>
      <c r="K18" s="10"/>
      <c r="L18" s="144">
        <v>-373168</v>
      </c>
    </row>
    <row r="19" spans="1:12" ht="16.149999999999999" customHeight="1" x14ac:dyDescent="0.2">
      <c r="A19" s="3"/>
      <c r="B19" s="49" t="s">
        <v>161</v>
      </c>
      <c r="C19" s="47"/>
      <c r="D19" s="10">
        <v>9</v>
      </c>
      <c r="E19" s="10"/>
      <c r="F19" s="19">
        <v>-90481</v>
      </c>
      <c r="G19" s="10"/>
      <c r="H19" s="144">
        <v>677079</v>
      </c>
      <c r="I19" s="10"/>
      <c r="J19" s="19">
        <v>-92152</v>
      </c>
      <c r="K19" s="10"/>
      <c r="L19" s="144">
        <v>-81227</v>
      </c>
    </row>
    <row r="20" spans="1:12" ht="16.149999999999999" customHeight="1" x14ac:dyDescent="0.2">
      <c r="A20" s="3"/>
      <c r="B20" s="49" t="s">
        <v>154</v>
      </c>
      <c r="C20" s="47"/>
      <c r="D20" s="47"/>
      <c r="E20" s="10"/>
      <c r="F20" s="19"/>
      <c r="G20" s="10"/>
      <c r="H20" s="144"/>
      <c r="I20" s="10"/>
      <c r="J20" s="19"/>
      <c r="K20" s="10"/>
      <c r="L20" s="144"/>
    </row>
    <row r="21" spans="1:12" ht="16.149999999999999" customHeight="1" x14ac:dyDescent="0.2">
      <c r="A21" s="3"/>
      <c r="B21" s="49" t="s">
        <v>167</v>
      </c>
      <c r="C21" s="47"/>
      <c r="D21" s="47"/>
      <c r="E21" s="10"/>
      <c r="F21" s="19">
        <v>-150550</v>
      </c>
      <c r="G21" s="10"/>
      <c r="H21" s="144"/>
      <c r="I21" s="10"/>
      <c r="J21" s="19">
        <v>-150550</v>
      </c>
      <c r="K21" s="10"/>
      <c r="L21" s="144"/>
    </row>
    <row r="22" spans="1:12" ht="16.149999999999999" customHeight="1" x14ac:dyDescent="0.2">
      <c r="A22" s="3"/>
      <c r="B22" s="41" t="s">
        <v>159</v>
      </c>
      <c r="C22" s="47"/>
      <c r="D22" s="10">
        <v>17</v>
      </c>
      <c r="E22" s="10"/>
      <c r="F22" s="19">
        <v>964032</v>
      </c>
      <c r="G22" s="10"/>
      <c r="H22" s="144">
        <v>1236197</v>
      </c>
      <c r="I22" s="10"/>
      <c r="J22" s="19">
        <v>728487</v>
      </c>
      <c r="K22" s="10"/>
      <c r="L22" s="144">
        <v>1035653</v>
      </c>
    </row>
    <row r="23" spans="1:12" ht="16.149999999999999" customHeight="1" x14ac:dyDescent="0.2">
      <c r="A23" s="3"/>
      <c r="B23" s="49" t="s">
        <v>101</v>
      </c>
      <c r="C23" s="47"/>
      <c r="D23" s="47"/>
      <c r="E23" s="10"/>
      <c r="F23" s="19">
        <v>-26779</v>
      </c>
      <c r="G23" s="11"/>
      <c r="H23" s="144">
        <v>-130496</v>
      </c>
      <c r="I23" s="10"/>
      <c r="J23" s="19">
        <v>-334081.52</v>
      </c>
      <c r="K23" s="11"/>
      <c r="L23" s="144">
        <v>-225765</v>
      </c>
    </row>
    <row r="24" spans="1:12" ht="16.149999999999999" customHeight="1" x14ac:dyDescent="0.2">
      <c r="A24" s="3"/>
      <c r="B24" s="49" t="s">
        <v>102</v>
      </c>
      <c r="C24" s="47"/>
      <c r="D24" s="47"/>
      <c r="E24" s="10"/>
      <c r="F24" s="36">
        <v>593197</v>
      </c>
      <c r="G24" s="11"/>
      <c r="H24" s="141">
        <v>446451</v>
      </c>
      <c r="I24" s="10"/>
      <c r="J24" s="36">
        <v>293325</v>
      </c>
      <c r="K24" s="11"/>
      <c r="L24" s="141">
        <v>276102</v>
      </c>
    </row>
    <row r="25" spans="1:12" ht="16.149999999999999" customHeight="1" x14ac:dyDescent="0.2">
      <c r="A25" s="2"/>
      <c r="B25" s="10"/>
      <c r="C25" s="10"/>
      <c r="D25" s="10"/>
      <c r="E25" s="10"/>
      <c r="F25" s="19"/>
      <c r="G25" s="10"/>
      <c r="H25" s="144"/>
      <c r="I25" s="10"/>
      <c r="J25" s="19"/>
      <c r="K25" s="10"/>
      <c r="L25" s="144"/>
    </row>
    <row r="26" spans="1:12" ht="16.149999999999999" customHeight="1" x14ac:dyDescent="0.2">
      <c r="A26" s="44" t="s">
        <v>103</v>
      </c>
      <c r="B26" s="50"/>
      <c r="C26" s="10"/>
      <c r="D26" s="10"/>
      <c r="E26" s="10"/>
      <c r="F26" s="20"/>
      <c r="G26" s="3"/>
      <c r="H26" s="145"/>
      <c r="I26" s="10"/>
      <c r="J26" s="20"/>
      <c r="K26" s="3"/>
      <c r="L26" s="145"/>
    </row>
    <row r="27" spans="1:12" ht="16.149999999999999" customHeight="1" x14ac:dyDescent="0.2">
      <c r="A27" s="44"/>
      <c r="B27" s="44" t="s">
        <v>104</v>
      </c>
      <c r="C27" s="10"/>
      <c r="D27" s="10"/>
      <c r="E27" s="10"/>
      <c r="F27" s="20">
        <f>SUM(F12:F24)</f>
        <v>19416455</v>
      </c>
      <c r="G27" s="3"/>
      <c r="H27" s="145">
        <f>SUM(H12:H24)</f>
        <v>25202315</v>
      </c>
      <c r="I27" s="10"/>
      <c r="J27" s="20">
        <f>SUM(J12:J24)</f>
        <v>12395780.48</v>
      </c>
      <c r="K27" s="3"/>
      <c r="L27" s="145">
        <f>SUM(L12:L24)</f>
        <v>16117789</v>
      </c>
    </row>
    <row r="28" spans="1:12" ht="16.149999999999999" customHeight="1" x14ac:dyDescent="0.2">
      <c r="A28" s="3"/>
      <c r="B28" s="45" t="s">
        <v>105</v>
      </c>
      <c r="C28" s="10"/>
      <c r="D28" s="10"/>
      <c r="E28" s="10"/>
      <c r="F28" s="19"/>
      <c r="G28" s="3"/>
      <c r="H28" s="144"/>
      <c r="I28" s="10"/>
      <c r="J28" s="19"/>
      <c r="K28" s="3"/>
      <c r="L28" s="144"/>
    </row>
    <row r="29" spans="1:12" ht="16.149999999999999" customHeight="1" x14ac:dyDescent="0.2">
      <c r="A29" s="3"/>
      <c r="B29" s="41" t="s">
        <v>132</v>
      </c>
      <c r="C29" s="10"/>
      <c r="D29" s="10"/>
      <c r="E29" s="10"/>
      <c r="F29" s="19">
        <v>39999249</v>
      </c>
      <c r="G29" s="3"/>
      <c r="H29" s="144">
        <v>-209</v>
      </c>
      <c r="I29" s="10"/>
      <c r="J29" s="20">
        <v>40000000</v>
      </c>
      <c r="K29" s="3"/>
      <c r="L29" s="145">
        <v>0</v>
      </c>
    </row>
    <row r="30" spans="1:12" ht="16.149999999999999" customHeight="1" x14ac:dyDescent="0.2">
      <c r="A30" s="3"/>
      <c r="B30" s="50" t="s">
        <v>106</v>
      </c>
      <c r="C30" s="10"/>
      <c r="D30" s="10"/>
      <c r="E30" s="10"/>
      <c r="F30" s="19">
        <v>-10290083</v>
      </c>
      <c r="G30" s="3"/>
      <c r="H30" s="144">
        <v>512586</v>
      </c>
      <c r="I30" s="10"/>
      <c r="J30" s="19">
        <v>-11372060.42</v>
      </c>
      <c r="K30" s="3"/>
      <c r="L30" s="144">
        <v>2586649</v>
      </c>
    </row>
    <row r="31" spans="1:12" ht="16.149999999999999" customHeight="1" x14ac:dyDescent="0.2">
      <c r="A31" s="3"/>
      <c r="B31" s="50" t="s">
        <v>107</v>
      </c>
      <c r="C31" s="10"/>
      <c r="D31" s="10"/>
      <c r="E31" s="10"/>
      <c r="F31" s="19">
        <v>-7498664</v>
      </c>
      <c r="G31" s="3"/>
      <c r="H31" s="144">
        <v>-7439955</v>
      </c>
      <c r="I31" s="10"/>
      <c r="J31" s="19">
        <v>-4824386</v>
      </c>
      <c r="K31" s="3"/>
      <c r="L31" s="144">
        <v>-7263475</v>
      </c>
    </row>
    <row r="32" spans="1:12" ht="16.149999999999999" customHeight="1" x14ac:dyDescent="0.2">
      <c r="A32" s="3"/>
      <c r="B32" s="50" t="s">
        <v>108</v>
      </c>
      <c r="C32" s="10"/>
      <c r="D32" s="10"/>
      <c r="E32" s="10"/>
      <c r="F32" s="19">
        <v>-194925</v>
      </c>
      <c r="G32" s="3"/>
      <c r="H32" s="144">
        <v>32410</v>
      </c>
      <c r="I32" s="10"/>
      <c r="J32" s="19">
        <v>100062</v>
      </c>
      <c r="K32" s="3"/>
      <c r="L32" s="144">
        <v>41588</v>
      </c>
    </row>
    <row r="33" spans="1:12" ht="16.149999999999999" customHeight="1" x14ac:dyDescent="0.2">
      <c r="A33" s="3"/>
      <c r="B33" s="41" t="s">
        <v>109</v>
      </c>
      <c r="C33" s="10"/>
      <c r="D33" s="10"/>
      <c r="E33" s="10"/>
      <c r="F33" s="19">
        <v>-149184</v>
      </c>
      <c r="G33" s="3"/>
      <c r="H33" s="144">
        <v>274505</v>
      </c>
      <c r="I33" s="10"/>
      <c r="J33" s="19">
        <v>99373</v>
      </c>
      <c r="K33" s="3"/>
      <c r="L33" s="144">
        <v>274505</v>
      </c>
    </row>
    <row r="34" spans="1:12" ht="16.149999999999999" customHeight="1" x14ac:dyDescent="0.2">
      <c r="A34" s="3"/>
      <c r="B34" s="50" t="s">
        <v>110</v>
      </c>
      <c r="C34" s="10"/>
      <c r="D34" s="10"/>
      <c r="E34" s="10"/>
      <c r="F34" s="19">
        <v>-2613851</v>
      </c>
      <c r="G34" s="3"/>
      <c r="H34" s="144">
        <v>-1288780</v>
      </c>
      <c r="I34" s="10"/>
      <c r="J34" s="19">
        <v>1621077</v>
      </c>
      <c r="K34" s="3"/>
      <c r="L34" s="144">
        <v>-1358380</v>
      </c>
    </row>
    <row r="35" spans="1:12" ht="16.149999999999999" customHeight="1" x14ac:dyDescent="0.2">
      <c r="A35" s="3"/>
      <c r="B35" s="50" t="s">
        <v>111</v>
      </c>
      <c r="C35" s="10"/>
      <c r="D35" s="10"/>
      <c r="E35" s="10"/>
      <c r="F35" s="19">
        <v>403009</v>
      </c>
      <c r="G35" s="3"/>
      <c r="H35" s="144">
        <v>-461626</v>
      </c>
      <c r="I35" s="10"/>
      <c r="J35" s="19">
        <v>534643</v>
      </c>
      <c r="K35" s="3"/>
      <c r="L35" s="144">
        <v>-472311</v>
      </c>
    </row>
    <row r="36" spans="1:12" ht="16.149999999999999" customHeight="1" x14ac:dyDescent="0.2">
      <c r="A36" s="3"/>
      <c r="B36" s="41" t="s">
        <v>112</v>
      </c>
      <c r="C36" s="10"/>
      <c r="D36" s="10">
        <v>17</v>
      </c>
      <c r="E36" s="10"/>
      <c r="F36" s="36">
        <v>-2000000</v>
      </c>
      <c r="G36" s="3"/>
      <c r="H36" s="141">
        <v>-184000</v>
      </c>
      <c r="I36" s="10"/>
      <c r="J36" s="36">
        <v>-2000000</v>
      </c>
      <c r="K36" s="3"/>
      <c r="L36" s="141">
        <v>-184000</v>
      </c>
    </row>
    <row r="37" spans="1:12" ht="16.149999999999999" customHeight="1" x14ac:dyDescent="0.2">
      <c r="A37" s="2"/>
      <c r="B37" s="10"/>
      <c r="C37" s="10"/>
      <c r="D37" s="10"/>
      <c r="E37" s="10"/>
      <c r="F37" s="19"/>
      <c r="G37" s="10"/>
      <c r="H37" s="144"/>
      <c r="I37" s="10"/>
      <c r="J37" s="19"/>
      <c r="K37" s="10"/>
      <c r="L37" s="144"/>
    </row>
    <row r="38" spans="1:12" ht="16.149999999999999" customHeight="1" x14ac:dyDescent="0.2">
      <c r="A38" s="47" t="s">
        <v>113</v>
      </c>
      <c r="B38" s="47"/>
      <c r="C38" s="47"/>
      <c r="D38" s="47"/>
      <c r="E38" s="10"/>
      <c r="F38" s="20">
        <f>SUM(F27:F36)</f>
        <v>37072006</v>
      </c>
      <c r="G38" s="3"/>
      <c r="H38" s="145">
        <f>SUM(H27:H36)</f>
        <v>16647246</v>
      </c>
      <c r="I38" s="10"/>
      <c r="J38" s="20">
        <f>SUM(J27:J36)</f>
        <v>36554489.060000002</v>
      </c>
      <c r="K38" s="3"/>
      <c r="L38" s="145">
        <f>SUM(L27:L36)</f>
        <v>9742365</v>
      </c>
    </row>
    <row r="39" spans="1:12" ht="16.149999999999999" customHeight="1" x14ac:dyDescent="0.2">
      <c r="A39" s="51"/>
      <c r="B39" s="41" t="s">
        <v>114</v>
      </c>
      <c r="C39" s="47"/>
      <c r="D39" s="47"/>
      <c r="E39" s="10"/>
      <c r="F39" s="36">
        <v>-394406</v>
      </c>
      <c r="G39" s="3"/>
      <c r="H39" s="141">
        <v>-494610</v>
      </c>
      <c r="I39" s="10"/>
      <c r="J39" s="36">
        <v>-394365</v>
      </c>
      <c r="K39" s="3"/>
      <c r="L39" s="141">
        <v>-494535</v>
      </c>
    </row>
    <row r="40" spans="1:12" ht="16.149999999999999" customHeight="1" x14ac:dyDescent="0.2">
      <c r="A40" s="2"/>
      <c r="B40" s="10"/>
      <c r="C40" s="10"/>
      <c r="D40" s="10"/>
      <c r="E40" s="10"/>
      <c r="F40" s="19"/>
      <c r="G40" s="10"/>
      <c r="H40" s="144"/>
      <c r="I40" s="10"/>
      <c r="J40" s="19"/>
      <c r="K40" s="10"/>
      <c r="L40" s="144"/>
    </row>
    <row r="41" spans="1:12" ht="16.149999999999999" customHeight="1" x14ac:dyDescent="0.2">
      <c r="A41" s="44" t="s">
        <v>115</v>
      </c>
      <c r="B41" s="47"/>
      <c r="C41" s="47"/>
      <c r="D41" s="47"/>
      <c r="E41" s="10"/>
      <c r="F41" s="52">
        <f>SUM(F38:F39)</f>
        <v>36677600</v>
      </c>
      <c r="G41" s="3"/>
      <c r="H41" s="146">
        <f>SUM(H38:H39)</f>
        <v>16152636</v>
      </c>
      <c r="I41" s="10"/>
      <c r="J41" s="52">
        <f>SUM(J38:J39)</f>
        <v>36160124.060000002</v>
      </c>
      <c r="K41" s="3"/>
      <c r="L41" s="146">
        <f>SUM(L38:L39)</f>
        <v>9247830</v>
      </c>
    </row>
    <row r="42" spans="1:12" ht="16.149999999999999" customHeight="1" x14ac:dyDescent="0.2">
      <c r="A42" s="47"/>
      <c r="B42" s="47"/>
      <c r="C42" s="47"/>
      <c r="D42" s="47"/>
      <c r="E42" s="21"/>
      <c r="F42" s="21"/>
      <c r="G42" s="21"/>
      <c r="H42" s="21"/>
      <c r="I42" s="21"/>
      <c r="J42" s="21"/>
      <c r="K42" s="21"/>
      <c r="L42" s="21"/>
    </row>
    <row r="43" spans="1:12" ht="16.149999999999999" customHeight="1" x14ac:dyDescent="0.2">
      <c r="A43" s="47"/>
      <c r="B43" s="47"/>
      <c r="C43" s="47"/>
      <c r="D43" s="47"/>
      <c r="E43" s="21"/>
      <c r="F43" s="21"/>
      <c r="G43" s="21"/>
      <c r="H43" s="21"/>
      <c r="I43" s="21"/>
      <c r="J43" s="21"/>
      <c r="K43" s="21"/>
      <c r="L43" s="21"/>
    </row>
    <row r="44" spans="1:12" ht="16.149999999999999" customHeight="1" x14ac:dyDescent="0.2">
      <c r="A44" s="47"/>
      <c r="B44" s="47"/>
      <c r="C44" s="47"/>
      <c r="D44" s="47"/>
      <c r="E44" s="21"/>
      <c r="F44" s="21"/>
      <c r="G44" s="21"/>
      <c r="H44" s="21"/>
      <c r="I44" s="21"/>
      <c r="J44" s="21"/>
      <c r="K44" s="21"/>
      <c r="L44" s="21"/>
    </row>
    <row r="45" spans="1:12" ht="16.149999999999999" customHeight="1" x14ac:dyDescent="0.2">
      <c r="A45" s="47"/>
      <c r="B45" s="47"/>
      <c r="C45" s="47"/>
      <c r="D45" s="47"/>
      <c r="E45" s="21"/>
      <c r="F45" s="21"/>
      <c r="G45" s="21"/>
      <c r="H45" s="21"/>
      <c r="I45" s="21"/>
      <c r="J45" s="21"/>
      <c r="K45" s="21"/>
      <c r="L45" s="21"/>
    </row>
    <row r="46" spans="1:12" ht="16.149999999999999" customHeight="1" x14ac:dyDescent="0.2">
      <c r="A46" s="47"/>
      <c r="B46" s="47"/>
      <c r="C46" s="47"/>
      <c r="D46" s="47"/>
      <c r="E46" s="21"/>
      <c r="F46" s="21"/>
      <c r="G46" s="21"/>
      <c r="H46" s="21"/>
      <c r="I46" s="21"/>
      <c r="J46" s="21"/>
      <c r="K46" s="21"/>
      <c r="L46" s="21"/>
    </row>
    <row r="47" spans="1:12" ht="16.149999999999999" customHeight="1" x14ac:dyDescent="0.2">
      <c r="A47" s="47"/>
      <c r="B47" s="47"/>
      <c r="C47" s="47"/>
      <c r="D47" s="47"/>
      <c r="E47" s="21"/>
      <c r="F47" s="21"/>
      <c r="G47" s="21"/>
      <c r="H47" s="21"/>
      <c r="I47" s="21"/>
      <c r="J47" s="21"/>
      <c r="K47" s="21"/>
      <c r="L47" s="21"/>
    </row>
    <row r="48" spans="1:12" ht="16.149999999999999" customHeight="1" x14ac:dyDescent="0.2">
      <c r="A48" s="47"/>
      <c r="B48" s="47"/>
      <c r="C48" s="47"/>
      <c r="D48" s="47"/>
      <c r="E48" s="21"/>
      <c r="F48" s="21"/>
      <c r="G48" s="21"/>
      <c r="H48" s="21"/>
      <c r="I48" s="21"/>
      <c r="J48" s="21"/>
      <c r="K48" s="21"/>
      <c r="L48" s="21"/>
    </row>
    <row r="49" spans="1:12" ht="16.149999999999999" customHeight="1" x14ac:dyDescent="0.2">
      <c r="A49" s="47"/>
      <c r="B49" s="47"/>
      <c r="C49" s="47"/>
      <c r="D49" s="47"/>
      <c r="E49" s="21"/>
      <c r="F49" s="21"/>
      <c r="G49" s="21"/>
      <c r="H49" s="21"/>
      <c r="I49" s="21"/>
      <c r="J49" s="21"/>
      <c r="K49" s="21"/>
      <c r="L49" s="21"/>
    </row>
    <row r="50" spans="1:12" ht="16.149999999999999" customHeight="1" x14ac:dyDescent="0.2">
      <c r="A50" s="47"/>
      <c r="B50" s="47"/>
      <c r="C50" s="47"/>
      <c r="D50" s="47"/>
      <c r="E50" s="21"/>
      <c r="F50" s="21"/>
      <c r="G50" s="21"/>
      <c r="H50" s="21"/>
      <c r="I50" s="21"/>
      <c r="J50" s="21"/>
      <c r="K50" s="21"/>
      <c r="L50" s="21"/>
    </row>
    <row r="51" spans="1:12" ht="16.149999999999999" customHeight="1" x14ac:dyDescent="0.2">
      <c r="A51" s="47"/>
      <c r="B51" s="47"/>
      <c r="C51" s="47"/>
      <c r="D51" s="47"/>
      <c r="E51" s="21"/>
      <c r="F51" s="21"/>
      <c r="G51" s="21"/>
      <c r="H51" s="21"/>
      <c r="I51" s="21"/>
      <c r="J51" s="21"/>
      <c r="K51" s="21"/>
      <c r="L51" s="21"/>
    </row>
    <row r="52" spans="1:12" ht="16.149999999999999" customHeight="1" x14ac:dyDescent="0.2">
      <c r="A52" s="47"/>
      <c r="B52" s="47"/>
      <c r="C52" s="47"/>
      <c r="D52" s="47"/>
      <c r="E52" s="21"/>
      <c r="F52" s="21"/>
      <c r="G52" s="21"/>
      <c r="H52" s="21"/>
      <c r="I52" s="21"/>
      <c r="J52" s="21"/>
      <c r="K52" s="21"/>
      <c r="L52" s="21"/>
    </row>
    <row r="53" spans="1:12" ht="16.149999999999999" customHeight="1" x14ac:dyDescent="0.2">
      <c r="A53" s="47"/>
      <c r="B53" s="47"/>
      <c r="C53" s="47"/>
      <c r="D53" s="47"/>
      <c r="E53" s="21"/>
      <c r="F53" s="21"/>
      <c r="G53" s="21"/>
      <c r="H53" s="21"/>
      <c r="I53" s="21"/>
      <c r="J53" s="21"/>
      <c r="K53" s="21"/>
      <c r="L53" s="21"/>
    </row>
    <row r="54" spans="1:12" ht="16.149999999999999" customHeight="1" x14ac:dyDescent="0.2">
      <c r="A54" s="47"/>
      <c r="B54" s="47"/>
      <c r="C54" s="47"/>
      <c r="D54" s="47"/>
      <c r="E54" s="21"/>
      <c r="F54" s="21"/>
      <c r="G54" s="21"/>
      <c r="H54" s="21"/>
      <c r="I54" s="21"/>
      <c r="J54" s="21"/>
      <c r="K54" s="21"/>
      <c r="L54" s="21"/>
    </row>
    <row r="55" spans="1:12" ht="16.149999999999999" customHeight="1" x14ac:dyDescent="0.2">
      <c r="A55" s="47"/>
      <c r="B55" s="47"/>
      <c r="C55" s="47"/>
      <c r="D55" s="47"/>
      <c r="E55" s="21"/>
      <c r="F55" s="21"/>
      <c r="G55" s="21"/>
      <c r="H55" s="21"/>
      <c r="I55" s="21"/>
      <c r="J55" s="21"/>
      <c r="K55" s="21"/>
      <c r="L55" s="21"/>
    </row>
    <row r="56" spans="1:12" ht="4.5" customHeight="1" x14ac:dyDescent="0.2">
      <c r="A56" s="47"/>
      <c r="B56" s="47"/>
      <c r="C56" s="47"/>
      <c r="D56" s="47"/>
      <c r="E56" s="21"/>
      <c r="F56" s="21"/>
      <c r="G56" s="21"/>
      <c r="H56" s="21"/>
      <c r="I56" s="21"/>
      <c r="J56" s="21"/>
      <c r="K56" s="21"/>
      <c r="L56" s="21"/>
    </row>
    <row r="57" spans="1:12" ht="21.95" customHeight="1" x14ac:dyDescent="0.2">
      <c r="A57" s="12" t="str">
        <f>'6'!A32</f>
        <v xml:space="preserve">The notes to the interim financial statement on pages 10 to 17 are an integral part of this interim financial information.                                                                                        </v>
      </c>
      <c r="B57" s="13"/>
      <c r="C57" s="13"/>
      <c r="D57" s="13"/>
      <c r="E57" s="13"/>
      <c r="F57" s="14"/>
      <c r="G57" s="13"/>
      <c r="H57" s="14"/>
      <c r="I57" s="13"/>
      <c r="J57" s="14"/>
      <c r="K57" s="13"/>
      <c r="L57" s="14"/>
    </row>
    <row r="58" spans="1:12" ht="16.149999999999999" customHeight="1" x14ac:dyDescent="0.2">
      <c r="A58" s="6" t="str">
        <f>A1</f>
        <v>Stone One Public Company Limited</v>
      </c>
      <c r="B58" s="10"/>
      <c r="C58" s="47"/>
      <c r="D58" s="47"/>
      <c r="E58" s="10"/>
      <c r="F58" s="11"/>
      <c r="G58" s="10"/>
      <c r="H58" s="11"/>
      <c r="I58" s="10"/>
      <c r="J58" s="11"/>
      <c r="K58" s="10"/>
      <c r="L58" s="11"/>
    </row>
    <row r="59" spans="1:12" ht="16.149999999999999" customHeight="1" x14ac:dyDescent="0.2">
      <c r="A59" s="2" t="s">
        <v>136</v>
      </c>
      <c r="B59" s="10"/>
      <c r="C59" s="47"/>
      <c r="D59" s="47"/>
      <c r="E59" s="10"/>
      <c r="F59" s="11"/>
      <c r="G59" s="10"/>
      <c r="H59" s="11"/>
      <c r="I59" s="10"/>
      <c r="J59" s="11"/>
      <c r="K59" s="10"/>
      <c r="L59" s="11"/>
    </row>
    <row r="60" spans="1:12" ht="16.149999999999999" customHeight="1" x14ac:dyDescent="0.2">
      <c r="A60" s="9" t="s">
        <v>142</v>
      </c>
      <c r="B60" s="13"/>
      <c r="C60" s="48"/>
      <c r="D60" s="48"/>
      <c r="E60" s="13"/>
      <c r="F60" s="14"/>
      <c r="G60" s="13"/>
      <c r="H60" s="14"/>
      <c r="I60" s="13"/>
      <c r="J60" s="14"/>
      <c r="K60" s="13"/>
      <c r="L60" s="14"/>
    </row>
    <row r="61" spans="1:12" ht="16.149999999999999" customHeight="1" x14ac:dyDescent="0.2">
      <c r="A61" s="3"/>
      <c r="B61" s="7"/>
      <c r="C61" s="10"/>
      <c r="D61" s="10"/>
      <c r="E61" s="10"/>
      <c r="F61" s="11"/>
      <c r="G61" s="10"/>
      <c r="H61" s="11"/>
      <c r="I61" s="10"/>
      <c r="J61" s="11"/>
      <c r="K61" s="10"/>
      <c r="L61" s="11"/>
    </row>
    <row r="62" spans="1:12" ht="16.149999999999999" customHeight="1" x14ac:dyDescent="0.2">
      <c r="A62" s="3"/>
      <c r="B62" s="7"/>
      <c r="C62" s="10"/>
      <c r="D62" s="10"/>
      <c r="E62" s="10"/>
      <c r="F62" s="11"/>
      <c r="G62" s="10"/>
      <c r="H62" s="11"/>
      <c r="I62" s="10"/>
      <c r="J62" s="11"/>
      <c r="K62" s="10"/>
      <c r="L62" s="11"/>
    </row>
    <row r="63" spans="1:12" ht="16.149999999999999" customHeight="1" x14ac:dyDescent="0.2">
      <c r="A63" s="3"/>
      <c r="B63" s="7"/>
      <c r="C63" s="4"/>
      <c r="D63" s="4"/>
      <c r="E63" s="4"/>
      <c r="F63" s="234" t="s">
        <v>2</v>
      </c>
      <c r="G63" s="235"/>
      <c r="H63" s="235"/>
      <c r="I63" s="7"/>
      <c r="J63" s="234" t="s">
        <v>3</v>
      </c>
      <c r="K63" s="235"/>
      <c r="L63" s="235"/>
    </row>
    <row r="64" spans="1:12" ht="16.149999999999999" customHeight="1" x14ac:dyDescent="0.2">
      <c r="A64" s="3"/>
      <c r="B64" s="7"/>
      <c r="C64" s="4"/>
      <c r="D64" s="4"/>
      <c r="E64" s="4"/>
      <c r="F64" s="232" t="s">
        <v>4</v>
      </c>
      <c r="G64" s="233"/>
      <c r="H64" s="233"/>
      <c r="I64" s="7"/>
      <c r="J64" s="232" t="s">
        <v>4</v>
      </c>
      <c r="K64" s="233"/>
      <c r="L64" s="233"/>
    </row>
    <row r="65" spans="1:12" ht="16.149999999999999" customHeight="1" x14ac:dyDescent="0.2">
      <c r="A65" s="3"/>
      <c r="B65" s="7"/>
      <c r="C65" s="4"/>
      <c r="D65" s="4"/>
      <c r="E65" s="4"/>
      <c r="F65" s="56" t="s">
        <v>5</v>
      </c>
      <c r="G65" s="21"/>
      <c r="H65" s="56" t="s">
        <v>6</v>
      </c>
      <c r="I65" s="7"/>
      <c r="J65" s="56" t="s">
        <v>5</v>
      </c>
      <c r="K65" s="21"/>
      <c r="L65" s="56" t="s">
        <v>6</v>
      </c>
    </row>
    <row r="66" spans="1:12" ht="16.149999999999999" customHeight="1" x14ac:dyDescent="0.2">
      <c r="A66" s="3"/>
      <c r="B66" s="7"/>
      <c r="C66" s="4"/>
      <c r="D66" s="4"/>
      <c r="E66" s="4"/>
      <c r="F66" s="149" t="s">
        <v>144</v>
      </c>
      <c r="G66" s="113"/>
      <c r="H66" s="149" t="s">
        <v>9</v>
      </c>
      <c r="I66" s="144"/>
      <c r="J66" s="149" t="s">
        <v>144</v>
      </c>
      <c r="K66" s="113"/>
      <c r="L66" s="149" t="s">
        <v>9</v>
      </c>
    </row>
    <row r="67" spans="1:12" ht="16.149999999999999" customHeight="1" x14ac:dyDescent="0.2">
      <c r="A67" s="3"/>
      <c r="B67" s="7"/>
      <c r="C67" s="4"/>
      <c r="D67" s="1" t="s">
        <v>8</v>
      </c>
      <c r="E67" s="4"/>
      <c r="F67" s="57" t="s">
        <v>152</v>
      </c>
      <c r="G67" s="113"/>
      <c r="H67" s="57" t="s">
        <v>152</v>
      </c>
      <c r="I67" s="11"/>
      <c r="J67" s="57" t="s">
        <v>152</v>
      </c>
      <c r="K67" s="113"/>
      <c r="L67" s="57" t="s">
        <v>152</v>
      </c>
    </row>
    <row r="68" spans="1:12" ht="16.149999999999999" customHeight="1" x14ac:dyDescent="0.2">
      <c r="A68" s="46" t="s">
        <v>116</v>
      </c>
      <c r="B68" s="47"/>
      <c r="C68" s="47"/>
      <c r="D68" s="47"/>
      <c r="E68" s="10"/>
      <c r="F68" s="20"/>
      <c r="G68" s="21"/>
      <c r="H68" s="145"/>
      <c r="I68" s="10"/>
      <c r="J68" s="20"/>
      <c r="K68" s="21"/>
      <c r="L68" s="145"/>
    </row>
    <row r="69" spans="1:12" ht="16.149999999999999" customHeight="1" x14ac:dyDescent="0.2">
      <c r="A69" s="40" t="s">
        <v>155</v>
      </c>
      <c r="B69" s="47"/>
      <c r="C69" s="47"/>
      <c r="D69" s="47"/>
      <c r="E69" s="10"/>
      <c r="F69" s="20">
        <v>-924300</v>
      </c>
      <c r="G69" s="21"/>
      <c r="H69" s="145">
        <v>0</v>
      </c>
      <c r="I69" s="10"/>
      <c r="J69" s="20">
        <v>0</v>
      </c>
      <c r="K69" s="21"/>
      <c r="L69" s="145">
        <v>0</v>
      </c>
    </row>
    <row r="70" spans="1:12" ht="16.149999999999999" customHeight="1" x14ac:dyDescent="0.2">
      <c r="A70" s="104" t="s">
        <v>20</v>
      </c>
      <c r="B70" s="47"/>
      <c r="C70" s="47"/>
      <c r="D70" s="47"/>
      <c r="E70" s="10"/>
      <c r="F70" s="19">
        <v>-170000</v>
      </c>
      <c r="G70" s="21"/>
      <c r="H70" s="145">
        <v>0</v>
      </c>
      <c r="I70" s="10"/>
      <c r="J70" s="19">
        <v>-170000</v>
      </c>
      <c r="K70" s="21"/>
      <c r="L70" s="145">
        <v>0</v>
      </c>
    </row>
    <row r="71" spans="1:12" ht="16.149999999999999" customHeight="1" x14ac:dyDescent="0.2">
      <c r="A71" s="104" t="s">
        <v>21</v>
      </c>
      <c r="B71" s="47"/>
      <c r="C71" s="47"/>
      <c r="D71" s="47"/>
      <c r="E71" s="10"/>
      <c r="F71" s="20">
        <v>-535</v>
      </c>
      <c r="G71" s="21"/>
      <c r="H71" s="145">
        <v>-534</v>
      </c>
      <c r="I71" s="10"/>
      <c r="J71" s="19">
        <v>-535</v>
      </c>
      <c r="K71" s="21"/>
      <c r="L71" s="144">
        <v>-534</v>
      </c>
    </row>
    <row r="72" spans="1:12" ht="16.149999999999999" customHeight="1" x14ac:dyDescent="0.2">
      <c r="A72" s="104" t="s">
        <v>163</v>
      </c>
      <c r="B72" s="47"/>
      <c r="C72" s="47"/>
      <c r="D72" s="47"/>
      <c r="E72" s="10"/>
      <c r="F72" s="20">
        <v>1023655</v>
      </c>
      <c r="G72" s="21"/>
      <c r="H72" s="145">
        <v>0</v>
      </c>
      <c r="I72" s="10"/>
      <c r="J72" s="19">
        <v>1023655</v>
      </c>
      <c r="K72" s="21"/>
      <c r="L72" s="145">
        <v>0</v>
      </c>
    </row>
    <row r="73" spans="1:12" ht="16.149999999999999" customHeight="1" x14ac:dyDescent="0.2">
      <c r="A73" s="45" t="s">
        <v>117</v>
      </c>
      <c r="B73" s="47"/>
      <c r="C73" s="47"/>
      <c r="D73" s="47"/>
      <c r="E73" s="10"/>
      <c r="F73" s="20">
        <v>-6292889</v>
      </c>
      <c r="G73" s="11"/>
      <c r="H73" s="144">
        <v>-55000</v>
      </c>
      <c r="I73" s="10"/>
      <c r="J73" s="19">
        <v>-5099159</v>
      </c>
      <c r="K73" s="11"/>
      <c r="L73" s="144">
        <v>-20000</v>
      </c>
    </row>
    <row r="74" spans="1:12" ht="15.95" customHeight="1" x14ac:dyDescent="0.2">
      <c r="A74" s="45" t="s">
        <v>25</v>
      </c>
      <c r="B74" s="41"/>
      <c r="C74" s="10"/>
      <c r="D74" s="10"/>
      <c r="E74" s="10"/>
      <c r="F74" s="20">
        <v>0</v>
      </c>
      <c r="G74" s="3"/>
      <c r="H74" s="144">
        <v>945061</v>
      </c>
      <c r="I74" s="10"/>
      <c r="J74" s="20">
        <v>0</v>
      </c>
      <c r="K74" s="3"/>
      <c r="L74" s="144">
        <v>945061</v>
      </c>
    </row>
    <row r="75" spans="1:12" ht="16.149999999999999" customHeight="1" x14ac:dyDescent="0.2">
      <c r="A75" s="47" t="s">
        <v>118</v>
      </c>
      <c r="B75" s="47"/>
      <c r="C75" s="47"/>
      <c r="D75" s="47"/>
      <c r="E75" s="10"/>
      <c r="F75" s="19">
        <v>152532</v>
      </c>
      <c r="G75" s="11"/>
      <c r="H75" s="144">
        <v>130496</v>
      </c>
      <c r="I75" s="10"/>
      <c r="J75" s="19">
        <v>459834.94</v>
      </c>
      <c r="K75" s="11"/>
      <c r="L75" s="144">
        <v>225765.08</v>
      </c>
    </row>
    <row r="76" spans="1:12" ht="16.149999999999999" customHeight="1" x14ac:dyDescent="0.2">
      <c r="A76" s="47" t="s">
        <v>157</v>
      </c>
      <c r="B76" s="47"/>
      <c r="C76" s="47"/>
      <c r="D76" s="53">
        <v>19.5</v>
      </c>
      <c r="E76" s="10"/>
      <c r="F76" s="20">
        <v>0</v>
      </c>
      <c r="G76" s="11"/>
      <c r="H76" s="145">
        <v>0</v>
      </c>
      <c r="I76" s="10"/>
      <c r="J76" s="19">
        <v>3333334</v>
      </c>
      <c r="K76" s="11"/>
      <c r="L76" s="145">
        <v>3333333</v>
      </c>
    </row>
    <row r="77" spans="1:12" ht="16.149999999999999" customHeight="1" x14ac:dyDescent="0.2">
      <c r="A77" s="47" t="s">
        <v>156</v>
      </c>
      <c r="B77" s="47"/>
      <c r="C77" s="47"/>
      <c r="D77" s="53">
        <v>19.5</v>
      </c>
      <c r="E77" s="10"/>
      <c r="F77" s="217">
        <v>0</v>
      </c>
      <c r="G77" s="11"/>
      <c r="H77" s="215">
        <v>0</v>
      </c>
      <c r="I77" s="213"/>
      <c r="J77" s="216">
        <v>-5000000</v>
      </c>
      <c r="K77" s="214"/>
      <c r="L77" s="215">
        <v>0</v>
      </c>
    </row>
    <row r="78" spans="1:12" ht="16.149999999999999" customHeight="1" x14ac:dyDescent="0.2">
      <c r="A78" s="51"/>
      <c r="B78" s="47"/>
      <c r="C78" s="47"/>
      <c r="D78" s="47"/>
      <c r="E78" s="10"/>
      <c r="F78" s="54"/>
      <c r="G78" s="10"/>
      <c r="H78" s="111"/>
      <c r="I78" s="10"/>
      <c r="J78" s="54"/>
      <c r="K78" s="10"/>
      <c r="L78" s="111"/>
    </row>
    <row r="79" spans="1:12" ht="16.149999999999999" customHeight="1" x14ac:dyDescent="0.2">
      <c r="A79" s="44" t="s">
        <v>135</v>
      </c>
      <c r="B79" s="47"/>
      <c r="C79" s="47"/>
      <c r="D79" s="47"/>
      <c r="E79" s="10"/>
      <c r="F79" s="52">
        <f>SUM(F69:F77)</f>
        <v>-6211537</v>
      </c>
      <c r="G79" s="10"/>
      <c r="H79" s="146">
        <f>SUM(H69:H77)</f>
        <v>1020023</v>
      </c>
      <c r="I79" s="10"/>
      <c r="J79" s="52">
        <f>SUM(J69:J77)</f>
        <v>-5452870.0600000005</v>
      </c>
      <c r="K79" s="10"/>
      <c r="L79" s="146">
        <f>SUM(L69:L77)</f>
        <v>4483625.08</v>
      </c>
    </row>
    <row r="80" spans="1:12" ht="16.149999999999999" customHeight="1" x14ac:dyDescent="0.2">
      <c r="A80" s="47"/>
      <c r="B80" s="47"/>
      <c r="C80" s="47"/>
      <c r="D80" s="47"/>
      <c r="E80" s="10"/>
      <c r="F80" s="54"/>
      <c r="G80" s="10"/>
      <c r="H80" s="111"/>
      <c r="I80" s="10"/>
      <c r="J80" s="54"/>
      <c r="K80" s="10"/>
      <c r="L80" s="111"/>
    </row>
    <row r="81" spans="1:12" ht="16.149999999999999" customHeight="1" x14ac:dyDescent="0.2">
      <c r="A81" s="46" t="s">
        <v>119</v>
      </c>
      <c r="B81" s="47"/>
      <c r="C81" s="47"/>
      <c r="D81" s="47"/>
      <c r="E81" s="10"/>
      <c r="F81" s="20"/>
      <c r="G81" s="21"/>
      <c r="H81" s="145"/>
      <c r="I81" s="10"/>
      <c r="J81" s="20"/>
      <c r="K81" s="21"/>
      <c r="L81" s="145"/>
    </row>
    <row r="82" spans="1:12" ht="16.149999999999999" customHeight="1" x14ac:dyDescent="0.2">
      <c r="A82" s="47" t="s">
        <v>160</v>
      </c>
      <c r="B82" s="47"/>
      <c r="C82" s="47"/>
      <c r="D82" s="53"/>
      <c r="E82" s="10"/>
      <c r="F82" s="20"/>
      <c r="G82" s="21"/>
      <c r="H82" s="145"/>
      <c r="I82" s="10"/>
      <c r="J82" s="20"/>
      <c r="K82" s="21"/>
      <c r="L82" s="145"/>
    </row>
    <row r="83" spans="1:12" ht="16.149999999999999" customHeight="1" x14ac:dyDescent="0.2">
      <c r="A83" s="47"/>
      <c r="B83" s="3" t="s">
        <v>120</v>
      </c>
      <c r="C83" s="47"/>
      <c r="D83" s="218" t="s">
        <v>165</v>
      </c>
      <c r="E83" s="10"/>
      <c r="F83" s="20">
        <v>11000000</v>
      </c>
      <c r="G83" s="21"/>
      <c r="H83" s="145">
        <v>0</v>
      </c>
      <c r="I83" s="10"/>
      <c r="J83" s="20">
        <v>0</v>
      </c>
      <c r="K83" s="21"/>
      <c r="L83" s="145"/>
    </row>
    <row r="84" spans="1:12" ht="16.149999999999999" customHeight="1" x14ac:dyDescent="0.2">
      <c r="A84" s="45" t="s">
        <v>164</v>
      </c>
      <c r="B84" s="47"/>
      <c r="C84" s="53"/>
      <c r="D84" s="53"/>
      <c r="E84" s="10"/>
      <c r="F84" s="20"/>
      <c r="G84" s="21"/>
      <c r="H84" s="145"/>
      <c r="I84" s="10"/>
      <c r="J84" s="20"/>
      <c r="K84" s="21"/>
      <c r="L84" s="145"/>
    </row>
    <row r="85" spans="1:12" ht="16.149999999999999" customHeight="1" x14ac:dyDescent="0.2">
      <c r="A85" s="47"/>
      <c r="B85" s="3" t="s">
        <v>120</v>
      </c>
      <c r="C85" s="53"/>
      <c r="D85" s="218" t="s">
        <v>165</v>
      </c>
      <c r="E85" s="10"/>
      <c r="F85" s="20">
        <v>-459557</v>
      </c>
      <c r="G85" s="21"/>
      <c r="H85" s="145">
        <v>0</v>
      </c>
      <c r="I85" s="10"/>
      <c r="J85" s="20">
        <v>0</v>
      </c>
      <c r="K85" s="21"/>
      <c r="L85" s="145">
        <v>0</v>
      </c>
    </row>
    <row r="86" spans="1:12" ht="16.149999999999999" customHeight="1" x14ac:dyDescent="0.2">
      <c r="A86" s="45" t="s">
        <v>141</v>
      </c>
      <c r="B86" s="47"/>
      <c r="C86" s="47"/>
      <c r="D86" s="47"/>
      <c r="E86" s="10"/>
      <c r="F86" s="20">
        <v>-4130240</v>
      </c>
      <c r="G86" s="21"/>
      <c r="H86" s="145">
        <v>-3860833</v>
      </c>
      <c r="I86" s="10"/>
      <c r="J86" s="20">
        <v>-1975579</v>
      </c>
      <c r="K86" s="21"/>
      <c r="L86" s="145">
        <v>-1583739</v>
      </c>
    </row>
    <row r="87" spans="1:12" ht="16.149999999999999" customHeight="1" x14ac:dyDescent="0.2">
      <c r="A87" s="45" t="s">
        <v>121</v>
      </c>
      <c r="B87" s="47"/>
      <c r="C87" s="47"/>
      <c r="D87" s="47"/>
      <c r="E87" s="10"/>
      <c r="F87" s="16">
        <v>-574243</v>
      </c>
      <c r="G87" s="7"/>
      <c r="H87" s="147">
        <v>-446451</v>
      </c>
      <c r="I87" s="10"/>
      <c r="J87" s="16">
        <v>-293325</v>
      </c>
      <c r="K87" s="7"/>
      <c r="L87" s="147">
        <v>-276101.64</v>
      </c>
    </row>
    <row r="88" spans="1:12" ht="16.149999999999999" customHeight="1" x14ac:dyDescent="0.2">
      <c r="A88" s="47"/>
      <c r="B88" s="47"/>
      <c r="C88" s="47"/>
      <c r="D88" s="47"/>
      <c r="E88" s="10"/>
      <c r="F88" s="20"/>
      <c r="G88" s="7"/>
      <c r="H88" s="145"/>
      <c r="I88" s="10"/>
      <c r="J88" s="20"/>
      <c r="K88" s="7"/>
      <c r="L88" s="145"/>
    </row>
    <row r="89" spans="1:12" ht="16.149999999999999" customHeight="1" x14ac:dyDescent="0.2">
      <c r="A89" s="44" t="s">
        <v>166</v>
      </c>
      <c r="B89" s="47"/>
      <c r="C89" s="47"/>
      <c r="D89" s="47"/>
      <c r="E89" s="10"/>
      <c r="F89" s="52">
        <f>SUM(F82:F87)</f>
        <v>5835960</v>
      </c>
      <c r="G89" s="7"/>
      <c r="H89" s="146">
        <f>SUM(H82:H87)</f>
        <v>-4307284</v>
      </c>
      <c r="I89" s="10"/>
      <c r="J89" s="52">
        <f>SUM(J82:J87)</f>
        <v>-2268904</v>
      </c>
      <c r="K89" s="7"/>
      <c r="L89" s="146">
        <f>SUM(L82:L87)</f>
        <v>-1859840.6400000001</v>
      </c>
    </row>
    <row r="90" spans="1:12" ht="16.149999999999999" customHeight="1" x14ac:dyDescent="0.2">
      <c r="A90" s="47"/>
      <c r="B90" s="47"/>
      <c r="C90" s="47"/>
      <c r="D90" s="47"/>
      <c r="E90" s="10"/>
      <c r="F90" s="17"/>
      <c r="G90" s="7"/>
      <c r="H90" s="129"/>
      <c r="I90" s="10"/>
      <c r="J90" s="17"/>
      <c r="K90" s="7"/>
      <c r="L90" s="129"/>
    </row>
    <row r="91" spans="1:12" ht="16.149999999999999" customHeight="1" x14ac:dyDescent="0.2">
      <c r="A91" s="44" t="s">
        <v>122</v>
      </c>
      <c r="B91" s="47"/>
      <c r="C91" s="47"/>
      <c r="D91" s="47"/>
      <c r="E91" s="10"/>
      <c r="F91" s="20">
        <f>F41+F79+F89</f>
        <v>36302023</v>
      </c>
      <c r="G91" s="7"/>
      <c r="H91" s="145">
        <f>H41+H79+H89</f>
        <v>12865375</v>
      </c>
      <c r="I91" s="10"/>
      <c r="J91" s="20">
        <f>J41+J79+J89</f>
        <v>28438350</v>
      </c>
      <c r="K91" s="7"/>
      <c r="L91" s="145">
        <f>L41+L79+L89</f>
        <v>11871614.439999999</v>
      </c>
    </row>
    <row r="92" spans="1:12" ht="16.149999999999999" customHeight="1" x14ac:dyDescent="0.2">
      <c r="A92" s="45" t="s">
        <v>123</v>
      </c>
      <c r="B92" s="47"/>
      <c r="C92" s="47"/>
      <c r="D92" s="47"/>
      <c r="E92" s="10"/>
      <c r="F92" s="16">
        <v>57702285</v>
      </c>
      <c r="G92" s="7"/>
      <c r="H92" s="147">
        <v>88651739</v>
      </c>
      <c r="I92" s="10"/>
      <c r="J92" s="16">
        <v>51988002</v>
      </c>
      <c r="K92" s="7"/>
      <c r="L92" s="147">
        <v>78541109</v>
      </c>
    </row>
    <row r="93" spans="1:12" ht="16.149999999999999" customHeight="1" x14ac:dyDescent="0.2">
      <c r="A93" s="47"/>
      <c r="B93" s="47"/>
      <c r="C93" s="47"/>
      <c r="D93" s="47"/>
      <c r="E93" s="10"/>
      <c r="F93" s="17"/>
      <c r="G93" s="7"/>
      <c r="H93" s="129"/>
      <c r="I93" s="10"/>
      <c r="J93" s="17"/>
      <c r="K93" s="7"/>
      <c r="L93" s="129"/>
    </row>
    <row r="94" spans="1:12" ht="16.149999999999999" customHeight="1" x14ac:dyDescent="0.2">
      <c r="A94" s="44" t="s">
        <v>124</v>
      </c>
      <c r="B94" s="47"/>
      <c r="C94" s="47"/>
      <c r="D94" s="47"/>
      <c r="E94" s="10"/>
      <c r="F94" s="55">
        <f>SUM(F91:F92)</f>
        <v>94004308</v>
      </c>
      <c r="G94" s="7"/>
      <c r="H94" s="148">
        <f>SUM(H91:H92)</f>
        <v>101517114</v>
      </c>
      <c r="I94" s="10"/>
      <c r="J94" s="55">
        <f>SUM(J91:J92)</f>
        <v>80426352</v>
      </c>
      <c r="K94" s="7"/>
      <c r="L94" s="148">
        <f>SUM(L91:L92)</f>
        <v>90412723.439999998</v>
      </c>
    </row>
    <row r="95" spans="1:12" ht="16.149999999999999" customHeight="1" x14ac:dyDescent="0.2">
      <c r="A95" s="51"/>
      <c r="B95" s="47"/>
      <c r="C95" s="47"/>
      <c r="D95" s="47"/>
      <c r="E95" s="10"/>
      <c r="F95" s="17"/>
      <c r="G95" s="7"/>
      <c r="H95" s="129"/>
      <c r="I95" s="10"/>
      <c r="J95" s="17"/>
      <c r="K95" s="7"/>
      <c r="L95" s="129"/>
    </row>
    <row r="96" spans="1:12" ht="16.149999999999999" customHeight="1" x14ac:dyDescent="0.2">
      <c r="A96" s="51"/>
      <c r="B96" s="47"/>
      <c r="C96" s="47"/>
      <c r="D96" s="47"/>
      <c r="E96" s="10"/>
      <c r="F96" s="17"/>
      <c r="G96" s="7"/>
      <c r="H96" s="129"/>
      <c r="I96" s="10"/>
      <c r="J96" s="17"/>
      <c r="K96" s="7"/>
      <c r="L96" s="129"/>
    </row>
    <row r="97" spans="1:12" ht="16.149999999999999" customHeight="1" x14ac:dyDescent="0.2">
      <c r="A97" s="46" t="s">
        <v>125</v>
      </c>
      <c r="B97" s="47"/>
      <c r="C97" s="47"/>
      <c r="D97" s="47"/>
      <c r="E97" s="10"/>
      <c r="F97" s="17"/>
      <c r="G97" s="7"/>
      <c r="H97" s="129"/>
      <c r="I97" s="10"/>
      <c r="J97" s="17"/>
      <c r="K97" s="7"/>
      <c r="L97" s="129"/>
    </row>
    <row r="98" spans="1:12" ht="16.149999999999999" customHeight="1" x14ac:dyDescent="0.2">
      <c r="A98" s="47"/>
      <c r="B98" s="47"/>
      <c r="C98" s="47"/>
      <c r="D98" s="47"/>
      <c r="E98" s="10"/>
      <c r="F98" s="20"/>
      <c r="G98" s="21"/>
      <c r="H98" s="145"/>
      <c r="I98" s="10"/>
      <c r="J98" s="20"/>
      <c r="K98" s="21"/>
      <c r="L98" s="145"/>
    </row>
    <row r="99" spans="1:12" ht="16.149999999999999" customHeight="1" x14ac:dyDescent="0.2">
      <c r="A99" s="40" t="s">
        <v>126</v>
      </c>
      <c r="B99" s="47"/>
      <c r="C99" s="47"/>
      <c r="D99" s="47"/>
      <c r="E99" s="10"/>
      <c r="F99" s="20"/>
      <c r="G99" s="21"/>
      <c r="H99" s="145"/>
      <c r="I99" s="10"/>
      <c r="J99" s="20"/>
      <c r="K99" s="21"/>
      <c r="L99" s="145"/>
    </row>
    <row r="100" spans="1:12" ht="16.149999999999999" customHeight="1" x14ac:dyDescent="0.2">
      <c r="A100" s="47"/>
      <c r="B100" s="47"/>
      <c r="C100" s="47"/>
      <c r="D100" s="47"/>
      <c r="E100" s="10"/>
      <c r="F100" s="20"/>
      <c r="G100" s="21"/>
      <c r="H100" s="145"/>
      <c r="I100" s="10"/>
      <c r="J100" s="20"/>
      <c r="K100" s="21"/>
      <c r="L100" s="145"/>
    </row>
    <row r="101" spans="1:12" ht="16.149999999999999" customHeight="1" x14ac:dyDescent="0.2">
      <c r="A101" s="7" t="s">
        <v>91</v>
      </c>
      <c r="B101" s="40" t="s">
        <v>127</v>
      </c>
      <c r="C101" s="10"/>
      <c r="D101" s="10"/>
      <c r="E101" s="10"/>
      <c r="F101" s="20">
        <v>19910301</v>
      </c>
      <c r="G101" s="8"/>
      <c r="H101" s="145">
        <v>0</v>
      </c>
      <c r="I101" s="10"/>
      <c r="J101" s="20">
        <v>34150</v>
      </c>
      <c r="K101" s="8"/>
      <c r="L101" s="145">
        <v>0</v>
      </c>
    </row>
    <row r="102" spans="1:12" ht="16.149999999999999" customHeight="1" x14ac:dyDescent="0.2">
      <c r="A102" s="7"/>
      <c r="B102" s="40" t="s">
        <v>128</v>
      </c>
      <c r="C102" s="10"/>
      <c r="D102" s="10"/>
      <c r="E102" s="10"/>
      <c r="F102" s="20"/>
      <c r="G102" s="8"/>
      <c r="H102" s="145"/>
      <c r="I102" s="10"/>
      <c r="J102" s="20"/>
      <c r="K102" s="8"/>
      <c r="L102" s="145"/>
    </row>
    <row r="103" spans="1:12" ht="16.149999999999999" customHeight="1" x14ac:dyDescent="0.2">
      <c r="A103" s="7" t="s">
        <v>91</v>
      </c>
      <c r="B103" s="40" t="s">
        <v>129</v>
      </c>
      <c r="C103" s="10"/>
      <c r="D103" s="10"/>
      <c r="E103" s="10"/>
      <c r="F103" s="20">
        <v>9257521</v>
      </c>
      <c r="G103" s="8"/>
      <c r="H103" s="145">
        <v>0</v>
      </c>
      <c r="I103" s="10"/>
      <c r="J103" s="20">
        <v>0</v>
      </c>
      <c r="K103" s="8"/>
      <c r="L103" s="145">
        <v>0</v>
      </c>
    </row>
    <row r="104" spans="1:12" ht="16.149999999999999" customHeight="1" x14ac:dyDescent="0.2">
      <c r="A104" s="7"/>
      <c r="B104" s="47"/>
      <c r="C104" s="10"/>
      <c r="D104" s="10"/>
      <c r="E104" s="10"/>
      <c r="F104" s="21"/>
      <c r="G104" s="8"/>
      <c r="H104" s="21"/>
      <c r="I104" s="10"/>
      <c r="J104" s="21"/>
      <c r="K104" s="8"/>
      <c r="L104" s="21"/>
    </row>
    <row r="105" spans="1:12" ht="16.149999999999999" customHeight="1" x14ac:dyDescent="0.2">
      <c r="A105" s="7"/>
      <c r="B105" s="47"/>
      <c r="C105" s="10"/>
      <c r="D105" s="10"/>
      <c r="E105" s="10"/>
      <c r="F105" s="21"/>
      <c r="G105" s="8"/>
      <c r="H105" s="21"/>
      <c r="I105" s="10"/>
      <c r="J105" s="21"/>
      <c r="K105" s="8"/>
      <c r="L105" s="21"/>
    </row>
    <row r="106" spans="1:12" ht="16.149999999999999" customHeight="1" x14ac:dyDescent="0.2">
      <c r="A106" s="7"/>
      <c r="B106" s="47"/>
      <c r="C106" s="10"/>
      <c r="D106" s="10"/>
      <c r="E106" s="10"/>
      <c r="F106" s="21"/>
      <c r="G106" s="8"/>
      <c r="H106" s="21"/>
      <c r="I106" s="10"/>
      <c r="J106" s="21"/>
      <c r="K106" s="8"/>
      <c r="L106" s="21"/>
    </row>
    <row r="107" spans="1:12" ht="16.149999999999999" customHeight="1" x14ac:dyDescent="0.2">
      <c r="A107" s="7"/>
      <c r="B107" s="47"/>
      <c r="C107" s="10"/>
      <c r="D107" s="10"/>
      <c r="E107" s="10"/>
      <c r="F107" s="21"/>
      <c r="G107" s="8"/>
      <c r="H107" s="21"/>
      <c r="I107" s="10"/>
      <c r="J107" s="21"/>
      <c r="K107" s="8"/>
      <c r="L107" s="21"/>
    </row>
    <row r="108" spans="1:12" ht="16.149999999999999" customHeight="1" x14ac:dyDescent="0.2">
      <c r="A108" s="7"/>
      <c r="B108" s="47"/>
      <c r="C108" s="10"/>
      <c r="D108" s="10"/>
      <c r="E108" s="10"/>
      <c r="F108" s="21"/>
      <c r="G108" s="8"/>
      <c r="H108" s="21"/>
      <c r="I108" s="10"/>
      <c r="J108" s="21"/>
      <c r="K108" s="8"/>
      <c r="L108" s="21"/>
    </row>
    <row r="109" spans="1:12" ht="16.149999999999999" customHeight="1" x14ac:dyDescent="0.2">
      <c r="A109" s="7"/>
      <c r="B109" s="47"/>
      <c r="C109" s="10"/>
      <c r="D109" s="10"/>
      <c r="E109" s="10"/>
      <c r="F109" s="21"/>
      <c r="G109" s="8"/>
      <c r="H109" s="21"/>
      <c r="I109" s="10"/>
      <c r="J109" s="21"/>
      <c r="K109" s="8"/>
      <c r="L109" s="21"/>
    </row>
    <row r="110" spans="1:12" ht="16.149999999999999" customHeight="1" x14ac:dyDescent="0.2">
      <c r="A110" s="7"/>
      <c r="B110" s="47"/>
      <c r="C110" s="10"/>
      <c r="D110" s="10"/>
      <c r="E110" s="10"/>
      <c r="F110" s="21"/>
      <c r="G110" s="8"/>
      <c r="H110" s="21"/>
      <c r="I110" s="10"/>
      <c r="J110" s="21"/>
      <c r="K110" s="8"/>
      <c r="L110" s="21"/>
    </row>
    <row r="111" spans="1:12" ht="16.149999999999999" customHeight="1" x14ac:dyDescent="0.2">
      <c r="A111" s="7"/>
      <c r="B111" s="47"/>
      <c r="C111" s="10"/>
      <c r="D111" s="10"/>
      <c r="E111" s="10"/>
      <c r="F111" s="21"/>
      <c r="G111" s="8"/>
      <c r="H111" s="21"/>
      <c r="I111" s="10"/>
      <c r="J111" s="21"/>
      <c r="K111" s="8"/>
      <c r="L111" s="21"/>
    </row>
    <row r="112" spans="1:12" ht="16.149999999999999" customHeight="1" x14ac:dyDescent="0.2">
      <c r="A112" s="7"/>
      <c r="B112" s="47"/>
      <c r="C112" s="10"/>
      <c r="D112" s="10"/>
      <c r="E112" s="10"/>
      <c r="F112" s="21"/>
      <c r="G112" s="8"/>
      <c r="H112" s="21"/>
      <c r="I112" s="10"/>
      <c r="J112" s="21"/>
      <c r="K112" s="8"/>
      <c r="L112" s="21"/>
    </row>
    <row r="113" spans="1:12" ht="4.5" customHeight="1" x14ac:dyDescent="0.2">
      <c r="A113" s="7"/>
      <c r="B113" s="47"/>
      <c r="C113" s="10"/>
      <c r="D113" s="10"/>
      <c r="E113" s="10"/>
      <c r="F113" s="21"/>
      <c r="G113" s="8"/>
      <c r="H113" s="21"/>
      <c r="I113" s="10"/>
      <c r="J113" s="21"/>
      <c r="K113" s="8"/>
      <c r="L113" s="21"/>
    </row>
    <row r="114" spans="1:12" ht="21.95" customHeight="1" x14ac:dyDescent="0.2">
      <c r="A114" s="12" t="str">
        <f>A57</f>
        <v xml:space="preserve">The notes to the interim financial statement on pages 10 to 17 are an integral part of this interim financial information.                                                                                        </v>
      </c>
      <c r="B114" s="13"/>
      <c r="C114" s="13"/>
      <c r="D114" s="13"/>
      <c r="E114" s="13"/>
      <c r="F114" s="14"/>
      <c r="G114" s="13"/>
      <c r="H114" s="14"/>
      <c r="I114" s="13"/>
      <c r="J114" s="14"/>
      <c r="K114" s="13"/>
      <c r="L114" s="14"/>
    </row>
  </sheetData>
  <mergeCells count="8">
    <mergeCell ref="F64:H64"/>
    <mergeCell ref="J63:L63"/>
    <mergeCell ref="J64:L64"/>
    <mergeCell ref="F6:H6"/>
    <mergeCell ref="F7:H7"/>
    <mergeCell ref="J6:L6"/>
    <mergeCell ref="J7:L7"/>
    <mergeCell ref="F63:H63"/>
  </mergeCells>
  <pageMargins left="0.8" right="0.5" top="0.5" bottom="0.6" header="0.49" footer="0.4"/>
  <pageSetup paperSize="9" scale="85" firstPageNumber="8" orientation="portrait" useFirstPageNumber="1" horizontalDpi="1200" verticalDpi="1200" r:id="rId1"/>
  <headerFooter>
    <oddFooter>&amp;R&amp;P</oddFooter>
  </headerFooter>
  <rowBreaks count="1" manualBreakCount="1">
    <brk id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2-4 </vt:lpstr>
      <vt:lpstr>5</vt:lpstr>
      <vt:lpstr>6</vt:lpstr>
      <vt:lpstr>7</vt:lpstr>
      <vt:lpstr>8-9</vt:lpstr>
      <vt:lpstr>'2-4 '!Print_Area</vt:lpstr>
      <vt:lpstr>'5'!Print_Area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2023-05-29T03:07:29Z</dcterms:created>
  <dcterms:modified xsi:type="dcterms:W3CDTF">2023-05-29T03:07:39Z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